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dpopeli\Downloads\"/>
    </mc:Choice>
  </mc:AlternateContent>
  <xr:revisionPtr revIDLastSave="0" documentId="8_{D48072A0-7B41-4246-92A0-1FCD0B258664}" xr6:coauthVersionLast="47" xr6:coauthVersionMax="47" xr10:uidLastSave="{00000000-0000-0000-0000-000000000000}"/>
  <bookViews>
    <workbookView xWindow="-108" yWindow="-108" windowWidth="23256" windowHeight="13896" xr2:uid="{D4A8351D-2220-41CD-81C9-C67CC8BFB578}"/>
  </bookViews>
  <sheets>
    <sheet name="Introduction" sheetId="1" r:id="rId1"/>
    <sheet name="Audit Opinion" sheetId="2" r:id="rId2"/>
    <sheet name="Targets" sheetId="6" r:id="rId3"/>
    <sheet name="Environmental Data" sheetId="3" r:id="rId4"/>
    <sheet name="Social Data" sheetId="4" r:id="rId5"/>
    <sheet name="Governance Data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0" i="4" l="1"/>
  <c r="D30" i="4"/>
  <c r="C31" i="4"/>
  <c r="D31" i="4"/>
  <c r="C32" i="4"/>
  <c r="D32" i="4"/>
  <c r="D29" i="4"/>
  <c r="C29" i="4"/>
  <c r="D40" i="4"/>
  <c r="D39" i="4"/>
  <c r="D38" i="4"/>
  <c r="C40" i="4"/>
  <c r="C39" i="4"/>
  <c r="C38" i="4"/>
  <c r="C97" i="3" l="1"/>
  <c r="C93" i="3"/>
  <c r="C89" i="3"/>
  <c r="E97" i="3"/>
  <c r="D97" i="3"/>
  <c r="E89" i="3"/>
  <c r="D89" i="3"/>
  <c r="D77" i="3"/>
  <c r="E77" i="3"/>
  <c r="C77" i="3"/>
  <c r="D73" i="3"/>
  <c r="E73" i="3"/>
  <c r="C73" i="3"/>
  <c r="E69" i="3"/>
  <c r="D69" i="3"/>
  <c r="C69" i="3"/>
  <c r="D66" i="3"/>
  <c r="E66" i="3"/>
  <c r="C66" i="3"/>
  <c r="D62" i="3"/>
  <c r="D84" i="3" s="1"/>
  <c r="E62" i="3"/>
  <c r="E84" i="3" s="1"/>
  <c r="C62" i="3"/>
  <c r="C84" i="3" s="1"/>
  <c r="E93" i="3" l="1"/>
  <c r="D93" i="3"/>
  <c r="D54" i="3"/>
  <c r="D57" i="3" s="1"/>
  <c r="E54" i="3"/>
  <c r="E57" i="3" s="1"/>
  <c r="D55" i="3"/>
  <c r="D58" i="3" s="1"/>
  <c r="E55" i="3"/>
  <c r="E58" i="3" s="1"/>
  <c r="C55" i="3"/>
  <c r="C58" i="3" s="1"/>
  <c r="C54" i="3"/>
  <c r="C57" i="3" s="1"/>
  <c r="D15" i="3"/>
  <c r="E15" i="3"/>
  <c r="C15" i="3"/>
  <c r="D22" i="3"/>
  <c r="E22" i="3"/>
  <c r="C22" i="3"/>
  <c r="D24" i="3" l="1"/>
  <c r="E24" i="3"/>
  <c r="E23" i="3" s="1"/>
  <c r="C24" i="3"/>
  <c r="C23" i="3" s="1"/>
  <c r="D16" i="3" l="1"/>
  <c r="D23" i="3"/>
  <c r="E18" i="3"/>
  <c r="E31" i="3"/>
  <c r="D18" i="3"/>
  <c r="D31" i="3"/>
  <c r="C18" i="3"/>
  <c r="C31" i="3"/>
  <c r="E16" i="3"/>
  <c r="C16" i="3"/>
</calcChain>
</file>

<file path=xl/sharedStrings.xml><?xml version="1.0" encoding="utf-8"?>
<sst xmlns="http://schemas.openxmlformats.org/spreadsheetml/2006/main" count="300" uniqueCount="159">
  <si>
    <t>Introduction</t>
  </si>
  <si>
    <t>Databook</t>
  </si>
  <si>
    <t>This databook presents key figures regarding E, S, &amp; G topics. Please follow the menu below to further explore the different ways in which we commit to sustainability.</t>
  </si>
  <si>
    <t>Assurance status data</t>
  </si>
  <si>
    <t>Limited assurance</t>
  </si>
  <si>
    <t>Unqualified opinion</t>
  </si>
  <si>
    <t>Audit Opinion</t>
  </si>
  <si>
    <t xml:space="preserve"> 2030 ESG Targets</t>
  </si>
  <si>
    <t>Metric</t>
  </si>
  <si>
    <t>Unit</t>
  </si>
  <si>
    <t>Envrionmental targets</t>
  </si>
  <si>
    <t>CO2 reduction on scope 1&amp;2 (base year 2023)</t>
  </si>
  <si>
    <t>% recharge on site</t>
  </si>
  <si>
    <t>%</t>
  </si>
  <si>
    <t>&gt;50%</t>
  </si>
  <si>
    <t>%BEV in fleet (DIA)</t>
  </si>
  <si>
    <t>%BEV in fleet (DMC)</t>
  </si>
  <si>
    <t>&gt;75%</t>
  </si>
  <si>
    <t>On-site green electricity</t>
  </si>
  <si>
    <t>kgCO2e/bodyshop entry (Wondercar)</t>
  </si>
  <si>
    <t>Number</t>
  </si>
  <si>
    <t>avg. 40</t>
  </si>
  <si>
    <t>avg 47</t>
  </si>
  <si>
    <t>CO2 reduction on scope 3 (base year 2023)</t>
  </si>
  <si>
    <t>%BEV in invoices</t>
  </si>
  <si>
    <t>&gt;60%</t>
  </si>
  <si>
    <t>avg tCO2/car usage</t>
  </si>
  <si>
    <t>Social targets</t>
  </si>
  <si>
    <t>% women in management committee</t>
  </si>
  <si>
    <t>&gt;30%</t>
  </si>
  <si>
    <t>Global absenteeism</t>
  </si>
  <si>
    <t>&lt;6%</t>
  </si>
  <si>
    <t>Employee Engagement (participation rate)</t>
  </si>
  <si>
    <t>80% (62%)</t>
  </si>
  <si>
    <t>Ethics targets</t>
  </si>
  <si>
    <t>0 Tolerance for corruption &amp; fraud, harassment &amp; discrimination</t>
  </si>
  <si>
    <t>15 harassement cases</t>
  </si>
  <si>
    <t>Strategic &amp; critical suppliers: total spend DIA under assessement</t>
  </si>
  <si>
    <t>Environmental Data</t>
  </si>
  <si>
    <t>E1-5 Energy consumption and mix</t>
  </si>
  <si>
    <t>Fuel consumption from coal and coal products</t>
  </si>
  <si>
    <t>MWh</t>
  </si>
  <si>
    <t>Fuel consumption from crude oil and petroleum products</t>
  </si>
  <si>
    <t>Fuel consumption from natural gas</t>
  </si>
  <si>
    <t>Fuel consumption from other fossil sources</t>
  </si>
  <si>
    <t>Consumption of purchased or acquired electricity, heat, steam, and cooling from fossil sources</t>
  </si>
  <si>
    <t>Total fossil energy consumption</t>
  </si>
  <si>
    <t>Share of fossil sources in total energy consumption</t>
  </si>
  <si>
    <t xml:space="preserve">Total nuclear energy consumption </t>
  </si>
  <si>
    <t xml:space="preserve">Share of consumption from nuclear sources in total energy consumption </t>
  </si>
  <si>
    <t>Fuel consumption for renewable sources, including biomass (also comprising industrial and municipal waste of biologic origin, biogas, renewable hydrogen, etc.)</t>
  </si>
  <si>
    <t>Consumption of purchased or acquired electricity, heat, steam, and cooling from renewable sources</t>
  </si>
  <si>
    <t>The consumption of self-generated non-fuel renewable energy</t>
  </si>
  <si>
    <t>Total renewable energy consumption</t>
  </si>
  <si>
    <t>Share of renewable sources in total energy consumption (%)</t>
  </si>
  <si>
    <t>Total energy consumption</t>
  </si>
  <si>
    <t>Energy production</t>
  </si>
  <si>
    <t>Non-renewable energy production</t>
  </si>
  <si>
    <t>Renewable energy production</t>
  </si>
  <si>
    <t>Energy intensity</t>
  </si>
  <si>
    <t>Total energy consumption from activities in high climate impact sectors per net revenue from activities in high climate impact sectors</t>
  </si>
  <si>
    <t>MWh / EURm</t>
  </si>
  <si>
    <t>Net revenues</t>
  </si>
  <si>
    <t>EURm</t>
  </si>
  <si>
    <t>E1-6  Gross scopes 1, 2, 3 and Total GHG emissions</t>
  </si>
  <si>
    <t>Emissions - Scope 1 &amp; 2</t>
  </si>
  <si>
    <t>CO2e emissions (scope 1)</t>
  </si>
  <si>
    <r>
      <t>tCO</t>
    </r>
    <r>
      <rPr>
        <vertAlign val="subscript"/>
        <sz val="10"/>
        <color rgb="FF242424"/>
        <rFont val="Arial"/>
        <family val="2"/>
      </rPr>
      <t>2</t>
    </r>
    <r>
      <rPr>
        <sz val="10"/>
        <color rgb="FF242424"/>
        <rFont val="Arial"/>
        <family val="2"/>
      </rPr>
      <t>e</t>
    </r>
  </si>
  <si>
    <t>CO2e emissions (scope 2) - Location based</t>
  </si>
  <si>
    <t>CO2e emissions (scope 2) - Market based</t>
  </si>
  <si>
    <t>Emissions - Scope 3</t>
  </si>
  <si>
    <t>Purchased Goods and Services</t>
  </si>
  <si>
    <t xml:space="preserve">Capital Goods </t>
  </si>
  <si>
    <t>Fuel &amp; Energy related activities</t>
  </si>
  <si>
    <t xml:space="preserve">Upstream distribution </t>
  </si>
  <si>
    <t xml:space="preserve">Waste generated </t>
  </si>
  <si>
    <t>Business travel</t>
  </si>
  <si>
    <t>Employee commuting</t>
  </si>
  <si>
    <t>Upstream leased assets</t>
  </si>
  <si>
    <t>Downstream distribution</t>
  </si>
  <si>
    <t>Processing of sold products (7)</t>
  </si>
  <si>
    <t>End-of-life treatment of sold products (7)</t>
  </si>
  <si>
    <t>Investments</t>
  </si>
  <si>
    <t>Total gross scope 3 GHG emissions</t>
  </si>
  <si>
    <t>GHG intensity</t>
  </si>
  <si>
    <t>Total GHG emissions (location-based)</t>
  </si>
  <si>
    <t>tCO2e</t>
  </si>
  <si>
    <t>Total GHG emissions (market-based)</t>
  </si>
  <si>
    <t>Total GHG emissions (location-based) per net revenue</t>
  </si>
  <si>
    <t>tCO2e / EURm</t>
  </si>
  <si>
    <t>Total GHG emissions (market-based) per net revenue</t>
  </si>
  <si>
    <t>E5-5 Resource outflows</t>
  </si>
  <si>
    <t>Total waste generated</t>
  </si>
  <si>
    <t>kg</t>
  </si>
  <si>
    <t>Total hazardous waste</t>
  </si>
  <si>
    <t>Total non-hazardous waste</t>
  </si>
  <si>
    <t>Waste diverted from disposal</t>
  </si>
  <si>
    <t>Dangerous waste diverted from disposal</t>
  </si>
  <si>
    <t>Preparation for reuse</t>
  </si>
  <si>
    <t>Recycling</t>
  </si>
  <si>
    <t>Non-dangerous waste diverted from disposal</t>
  </si>
  <si>
    <t>Waste directed to disposal</t>
  </si>
  <si>
    <t>Dangerous waste directed to disposal</t>
  </si>
  <si>
    <t>Incineration</t>
  </si>
  <si>
    <t>Landfill</t>
  </si>
  <si>
    <t>Other disposal operations</t>
  </si>
  <si>
    <t>Non-dangerous waste directed to disposal</t>
  </si>
  <si>
    <t>Non-recycled waste</t>
  </si>
  <si>
    <t>Total amount of non-recycled waste</t>
  </si>
  <si>
    <t>Non-recycled waste ratio</t>
  </si>
  <si>
    <t>EU taxonomy KPI's</t>
  </si>
  <si>
    <t>Turnover</t>
  </si>
  <si>
    <t>EU Taxonomy "Climate Change Mitigation" aligned activities</t>
  </si>
  <si>
    <t>EUR</t>
  </si>
  <si>
    <t>Total D'Ieteren Auto activities</t>
  </si>
  <si>
    <t>CAPEX</t>
  </si>
  <si>
    <t>OPEX</t>
  </si>
  <si>
    <t>N.A</t>
  </si>
  <si>
    <t>Social Data</t>
  </si>
  <si>
    <t>unit</t>
  </si>
  <si>
    <t>S1-6 Characteristics demographics</t>
  </si>
  <si>
    <t>Total number of employees in Belgium</t>
  </si>
  <si>
    <t>From which male</t>
  </si>
  <si>
    <t>From which female</t>
  </si>
  <si>
    <t>Total number of permanent employees</t>
  </si>
  <si>
    <t>Total number of temporary employees</t>
  </si>
  <si>
    <t>Number of employees who left the undertaking</t>
  </si>
  <si>
    <t>Employee turnover rate</t>
  </si>
  <si>
    <t>Total number of non-salary</t>
  </si>
  <si>
    <t>S1-9 Diversity metrics</t>
  </si>
  <si>
    <t>Number of employees at senior management level</t>
  </si>
  <si>
    <t>Male</t>
  </si>
  <si>
    <t>Female</t>
  </si>
  <si>
    <t>Other</t>
  </si>
  <si>
    <t>Not disclosed</t>
  </si>
  <si>
    <t>% of employees at senior management level</t>
  </si>
  <si>
    <t>Employee age split</t>
  </si>
  <si>
    <t>&lt;30</t>
  </si>
  <si>
    <t>30-50</t>
  </si>
  <si>
    <t>&gt;50</t>
  </si>
  <si>
    <t>S1-14 Health and safety metrics</t>
  </si>
  <si>
    <t>Proportion of employees covered by health and safety management system</t>
  </si>
  <si>
    <t>Number of recordable work-related accidents</t>
  </si>
  <si>
    <t>Rate of recordable work-related accidents</t>
  </si>
  <si>
    <t>Number of days lost to work-related injuries and fatalities</t>
  </si>
  <si>
    <t>Number of fatalities due to work-related injuries and ill health of employees</t>
  </si>
  <si>
    <t>Number of employee cases of recordable work-related ill-health</t>
  </si>
  <si>
    <t>S1-17 Incidents, complaints and severe human rights impacts</t>
  </si>
  <si>
    <t>Number of incidents of discrimination including harassment</t>
  </si>
  <si>
    <t>Amount of fines, penalties and compensation for damages as a result of incidents of discrimination, including harassment</t>
  </si>
  <si>
    <t>Number of complaints filed to raise concerns</t>
  </si>
  <si>
    <t>Amount of fines, penalties and compensation for damages as a result of complaints</t>
  </si>
  <si>
    <t>Governance Data</t>
  </si>
  <si>
    <t>G1-4 Incidents of corruption and bribery</t>
  </si>
  <si>
    <t>Number of convictions for violation of anti-corruption and anti-bribery laws</t>
  </si>
  <si>
    <t xml:space="preserve">Amount of fines for violation of anti-corruption and anti-bribery laws </t>
  </si>
  <si>
    <t>Function at risk</t>
  </si>
  <si>
    <t>Number of exposed function to a risk of corruption (FAR)</t>
  </si>
  <si>
    <t>% of FAR receiving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</si>
</sst>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name val="Aptos Display"/>
      <family val="2"/>
      <scheme val="major"/>
    </font>
    <font>
      <b/>
      <sz val="11"/>
      <name val="Arial"/>
      <family val="2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216DAA"/>
      <name val="Aptos Display"/>
      <family val="2"/>
      <scheme val="major"/>
    </font>
    <font>
      <b/>
      <sz val="10"/>
      <color rgb="FF216DAA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rgb="FF242424"/>
      <name val="Arial"/>
      <family val="2"/>
    </font>
    <font>
      <vertAlign val="subscript"/>
      <sz val="10"/>
      <color rgb="FF242424"/>
      <name val="Arial"/>
      <family val="2"/>
    </font>
    <font>
      <sz val="8"/>
      <color rgb="FF242424"/>
      <name val="Aptos Narrow"/>
      <family val="2"/>
    </font>
    <font>
      <b/>
      <sz val="10"/>
      <color rgb="FF000000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b/>
      <sz val="10"/>
      <color rgb="FF000000"/>
      <name val="Calibri"/>
      <family val="2"/>
    </font>
    <font>
      <b/>
      <sz val="10"/>
      <name val="Aptos Narrow"/>
      <family val="2"/>
      <scheme val="minor"/>
    </font>
    <font>
      <b/>
      <sz val="10"/>
      <name val="Arial"/>
      <family val="2"/>
    </font>
    <font>
      <b/>
      <sz val="10"/>
      <color rgb="FF216DAA"/>
      <name val="Aptos Narrow"/>
      <family val="2"/>
      <scheme val="minor"/>
    </font>
    <font>
      <sz val="10"/>
      <color rgb="FF216DAA"/>
      <name val="Aptos Display"/>
      <family val="2"/>
      <scheme val="major"/>
    </font>
    <font>
      <b/>
      <sz val="11"/>
      <color rgb="FF216DAA"/>
      <name val="Aptos Narrow"/>
      <family val="2"/>
      <scheme val="minor"/>
    </font>
    <font>
      <b/>
      <u/>
      <sz val="9"/>
      <color rgb="FF1F1F1F"/>
      <name val="&quot;Google Sans&quot;"/>
    </font>
  </fonts>
  <fills count="11">
    <fill>
      <patternFill patternType="none"/>
    </fill>
    <fill>
      <patternFill patternType="gray125"/>
    </fill>
    <fill>
      <patternFill patternType="solid">
        <fgColor rgb="FF216DAA"/>
        <bgColor rgb="FF216DAA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</fills>
  <borders count="42">
    <border>
      <left/>
      <right/>
      <top/>
      <bottom/>
      <diagonal/>
    </border>
    <border>
      <left style="medium">
        <color rgb="FF216DAA"/>
      </left>
      <right style="medium">
        <color rgb="FF216DAA"/>
      </right>
      <top style="medium">
        <color rgb="FF216DAA"/>
      </top>
      <bottom style="medium">
        <color rgb="FF216DAA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double">
        <color indexed="64"/>
      </bottom>
      <diagonal/>
    </border>
    <border>
      <left/>
      <right style="thin">
        <color rgb="FFFFFFFF"/>
      </right>
      <top/>
      <bottom style="thin">
        <color rgb="FFD9D9D9"/>
      </bottom>
      <diagonal/>
    </border>
    <border>
      <left style="thin">
        <color rgb="FFFFFFFF"/>
      </left>
      <right style="thin">
        <color rgb="FFFFFFFF"/>
      </right>
      <top/>
      <bottom style="thin">
        <color rgb="FFD9D9D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216DAA"/>
      </bottom>
      <diagonal/>
    </border>
    <border>
      <left/>
      <right/>
      <top style="thick">
        <color rgb="FF216DAA"/>
      </top>
      <bottom style="thin">
        <color theme="0" tint="-4.9989318521683403E-2"/>
      </bottom>
      <diagonal/>
    </border>
    <border>
      <left style="thin">
        <color rgb="FFFFFFFF"/>
      </left>
      <right style="thin">
        <color rgb="FFFFFFFF"/>
      </right>
      <top/>
      <bottom style="thin">
        <color theme="0" tint="-4.9989318521683403E-2"/>
      </bottom>
      <diagonal/>
    </border>
    <border>
      <left style="thin">
        <color rgb="FFFFFFFF"/>
      </left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rgb="FFFFFFFF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FFFFFF"/>
      </left>
      <right/>
      <top style="thin">
        <color rgb="FFEFEFEF"/>
      </top>
      <bottom style="thin">
        <color rgb="FFEFEFEF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rgb="FFFFFFFF"/>
      </left>
      <right style="thin">
        <color rgb="FFFFFFFF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rgb="FFFFFFFF"/>
      </right>
      <top style="thin">
        <color rgb="FFEFEFEF"/>
      </top>
      <bottom style="thin">
        <color rgb="FFEFEFEF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rgb="FFFFFFFF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D9D9D9"/>
      </left>
      <right/>
      <top/>
      <bottom style="thin">
        <color theme="0" tint="-4.9989318521683403E-2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FFFFFF"/>
      </left>
      <right style="thin">
        <color rgb="FFFFFFFF"/>
      </right>
      <top style="thin">
        <color theme="0" tint="-4.9989318521683403E-2"/>
      </top>
      <bottom/>
      <diagonal/>
    </border>
    <border>
      <left style="thin">
        <color rgb="FFFFFFFF"/>
      </left>
      <right/>
      <top style="thin">
        <color theme="0" tint="-4.9989318521683403E-2"/>
      </top>
      <bottom/>
      <diagonal/>
    </border>
    <border>
      <left/>
      <right style="thin">
        <color rgb="FFFFFFFF"/>
      </right>
      <top style="thin">
        <color theme="0" tint="-4.9989318521683403E-2"/>
      </top>
      <bottom/>
      <diagonal/>
    </border>
    <border>
      <left style="thin">
        <color rgb="FFD9D9D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rgb="FFFFFFFF"/>
      </right>
      <top/>
      <bottom style="thin">
        <color theme="0" tint="-4.9989318521683403E-2"/>
      </bottom>
      <diagonal/>
    </border>
    <border>
      <left style="thin">
        <color rgb="FFD9D9D9"/>
      </left>
      <right/>
      <top style="thick">
        <color rgb="FF216DAA"/>
      </top>
      <bottom/>
      <diagonal/>
    </border>
    <border>
      <left/>
      <right/>
      <top style="thick">
        <color rgb="FF216DAA"/>
      </top>
      <bottom/>
      <diagonal/>
    </border>
    <border>
      <left/>
      <right style="thin">
        <color rgb="FFFFFFFF"/>
      </right>
      <top style="thick">
        <color rgb="FF216DAA"/>
      </top>
      <bottom style="thin">
        <color theme="0" tint="-4.9989318521683403E-2"/>
      </bottom>
      <diagonal/>
    </border>
    <border>
      <left/>
      <right style="thin">
        <color rgb="FFFFFFFF"/>
      </right>
      <top style="thin">
        <color rgb="FFEFEFEF"/>
      </top>
      <bottom/>
      <diagonal/>
    </border>
    <border>
      <left/>
      <right style="thin">
        <color rgb="FFFFFFFF"/>
      </right>
      <top style="thin">
        <color rgb="FFD9D9D9"/>
      </top>
      <bottom style="thin">
        <color theme="0" tint="-4.9989318521683403E-2"/>
      </bottom>
      <diagonal/>
    </border>
    <border>
      <left style="medium">
        <color rgb="FFFFFFFF"/>
      </left>
      <right style="medium">
        <color rgb="FFFFFFFF"/>
      </right>
      <top/>
      <bottom style="thick">
        <color rgb="FF216DAA"/>
      </bottom>
      <diagonal/>
    </border>
    <border>
      <left/>
      <right style="thin">
        <color rgb="FFFFFFFF"/>
      </right>
      <top style="thin">
        <color rgb="FFD9D9D9"/>
      </top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ck">
        <color rgb="FF216DAA"/>
      </top>
      <bottom style="thin">
        <color theme="0" tint="-4.9989318521683403E-2"/>
      </bottom>
      <diagonal/>
    </border>
    <border>
      <left style="thin">
        <color rgb="FFD9D9D9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EFEFEF"/>
      </top>
      <bottom style="thin">
        <color rgb="FFEFEFEF"/>
      </bottom>
      <diagonal/>
    </border>
    <border>
      <left style="thin">
        <color rgb="FFFFFFFF"/>
      </left>
      <right style="thin">
        <color rgb="FFFFFFFF"/>
      </right>
      <top/>
      <bottom style="thin">
        <color rgb="FFEFEFE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5" fillId="3" borderId="2" xfId="0" applyFont="1" applyFill="1" applyBorder="1"/>
    <xf numFmtId="0" fontId="7" fillId="4" borderId="3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9" fillId="0" borderId="4" xfId="0" applyFont="1" applyBorder="1"/>
    <xf numFmtId="0" fontId="11" fillId="0" borderId="5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4" fillId="4" borderId="6" xfId="0" applyFont="1" applyFill="1" applyBorder="1" applyAlignment="1">
      <alignment horizontal="left"/>
    </xf>
    <xf numFmtId="0" fontId="15" fillId="4" borderId="6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2" fillId="0" borderId="8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10" fillId="0" borderId="10" xfId="0" applyFont="1" applyBorder="1" applyAlignment="1">
      <alignment horizontal="left"/>
    </xf>
    <xf numFmtId="0" fontId="0" fillId="0" borderId="11" xfId="0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0" fontId="12" fillId="0" borderId="9" xfId="0" applyFont="1" applyBorder="1" applyAlignment="1">
      <alignment horizontal="right"/>
    </xf>
    <xf numFmtId="0" fontId="10" fillId="0" borderId="17" xfId="0" applyFont="1" applyBorder="1" applyAlignment="1">
      <alignment horizontal="left"/>
    </xf>
    <xf numFmtId="0" fontId="16" fillId="0" borderId="8" xfId="0" applyFont="1" applyBorder="1" applyAlignment="1">
      <alignment horizontal="right"/>
    </xf>
    <xf numFmtId="0" fontId="12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2" fillId="0" borderId="21" xfId="0" applyFont="1" applyBorder="1" applyAlignment="1">
      <alignment horizontal="right"/>
    </xf>
    <xf numFmtId="0" fontId="10" fillId="0" borderId="23" xfId="0" applyFont="1" applyBorder="1" applyAlignment="1">
      <alignment horizontal="left"/>
    </xf>
    <xf numFmtId="0" fontId="12" fillId="0" borderId="10" xfId="0" applyFont="1" applyBorder="1" applyAlignment="1">
      <alignment horizontal="right"/>
    </xf>
    <xf numFmtId="0" fontId="13" fillId="4" borderId="15" xfId="0" applyFont="1" applyFill="1" applyBorder="1" applyAlignment="1">
      <alignment horizontal="right"/>
    </xf>
    <xf numFmtId="0" fontId="10" fillId="0" borderId="25" xfId="0" applyFont="1" applyBorder="1" applyAlignment="1">
      <alignment horizontal="left"/>
    </xf>
    <xf numFmtId="0" fontId="0" fillId="0" borderId="16" xfId="0" applyBorder="1" applyAlignment="1">
      <alignment horizontal="right"/>
    </xf>
    <xf numFmtId="9" fontId="0" fillId="0" borderId="11" xfId="1" applyFont="1" applyBorder="1" applyAlignment="1">
      <alignment horizontal="right"/>
    </xf>
    <xf numFmtId="0" fontId="13" fillId="4" borderId="0" xfId="0" applyFont="1" applyFill="1"/>
    <xf numFmtId="0" fontId="16" fillId="0" borderId="7" xfId="0" applyFont="1" applyBorder="1"/>
    <xf numFmtId="0" fontId="16" fillId="0" borderId="18" xfId="0" applyFont="1" applyBorder="1"/>
    <xf numFmtId="3" fontId="0" fillId="0" borderId="0" xfId="0" applyNumberFormat="1"/>
    <xf numFmtId="0" fontId="8" fillId="0" borderId="3" xfId="0" applyFont="1" applyBorder="1" applyAlignment="1">
      <alignment horizontal="right" vertical="center"/>
    </xf>
    <xf numFmtId="0" fontId="15" fillId="0" borderId="6" xfId="0" applyFont="1" applyBorder="1" applyAlignment="1">
      <alignment horizontal="left"/>
    </xf>
    <xf numFmtId="164" fontId="0" fillId="0" borderId="0" xfId="1" applyNumberFormat="1" applyFont="1" applyFill="1"/>
    <xf numFmtId="0" fontId="0" fillId="5" borderId="9" xfId="0" applyFill="1" applyBorder="1" applyAlignment="1">
      <alignment horizontal="right"/>
    </xf>
    <xf numFmtId="0" fontId="0" fillId="5" borderId="11" xfId="0" applyFill="1" applyBorder="1" applyAlignment="1">
      <alignment horizontal="right"/>
    </xf>
    <xf numFmtId="9" fontId="0" fillId="0" borderId="22" xfId="1" applyFont="1" applyBorder="1" applyAlignment="1">
      <alignment horizontal="right"/>
    </xf>
    <xf numFmtId="0" fontId="16" fillId="6" borderId="18" xfId="0" applyFont="1" applyFill="1" applyBorder="1"/>
    <xf numFmtId="0" fontId="13" fillId="7" borderId="15" xfId="0" applyFont="1" applyFill="1" applyBorder="1"/>
    <xf numFmtId="0" fontId="12" fillId="0" borderId="0" xfId="0" applyFont="1" applyAlignment="1">
      <alignment horizontal="right"/>
    </xf>
    <xf numFmtId="0" fontId="0" fillId="8" borderId="0" xfId="0" applyFill="1"/>
    <xf numFmtId="0" fontId="16" fillId="0" borderId="24" xfId="0" applyFont="1" applyBorder="1"/>
    <xf numFmtId="0" fontId="0" fillId="8" borderId="0" xfId="0" applyFill="1" applyAlignment="1">
      <alignment horizontal="right"/>
    </xf>
    <xf numFmtId="3" fontId="0" fillId="8" borderId="0" xfId="0" applyNumberFormat="1" applyFill="1"/>
    <xf numFmtId="0" fontId="0" fillId="8" borderId="11" xfId="0" applyFill="1" applyBorder="1" applyAlignment="1">
      <alignment horizontal="right"/>
    </xf>
    <xf numFmtId="3" fontId="0" fillId="5" borderId="9" xfId="0" applyNumberFormat="1" applyFill="1" applyBorder="1" applyAlignment="1">
      <alignment horizontal="right"/>
    </xf>
    <xf numFmtId="3" fontId="0" fillId="5" borderId="11" xfId="0" applyNumberFormat="1" applyFill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5" borderId="9" xfId="0" applyNumberFormat="1" applyFont="1" applyFill="1" applyBorder="1" applyAlignment="1">
      <alignment horizontal="right"/>
    </xf>
    <xf numFmtId="0" fontId="16" fillId="0" borderId="13" xfId="0" applyFont="1" applyBorder="1" applyAlignment="1">
      <alignment horizontal="right"/>
    </xf>
    <xf numFmtId="9" fontId="1" fillId="0" borderId="22" xfId="1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3" fontId="18" fillId="7" borderId="15" xfId="0" applyNumberFormat="1" applyFont="1" applyFill="1" applyBorder="1"/>
    <xf numFmtId="3" fontId="0" fillId="8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0" fontId="19" fillId="0" borderId="16" xfId="0" applyFont="1" applyBorder="1" applyAlignment="1">
      <alignment horizontal="right"/>
    </xf>
    <xf numFmtId="0" fontId="19" fillId="0" borderId="11" xfId="0" applyFont="1" applyBorder="1" applyAlignment="1">
      <alignment horizontal="right"/>
    </xf>
    <xf numFmtId="0" fontId="19" fillId="0" borderId="9" xfId="0" applyFont="1" applyBorder="1" applyAlignment="1">
      <alignment horizontal="right"/>
    </xf>
    <xf numFmtId="3" fontId="12" fillId="0" borderId="14" xfId="0" applyNumberFormat="1" applyFont="1" applyBorder="1" applyAlignment="1">
      <alignment horizontal="right"/>
    </xf>
    <xf numFmtId="0" fontId="22" fillId="0" borderId="30" xfId="0" applyFont="1" applyBorder="1" applyAlignment="1">
      <alignment horizontal="left" indent="1"/>
    </xf>
    <xf numFmtId="0" fontId="13" fillId="0" borderId="14" xfId="0" applyFont="1" applyBorder="1" applyAlignment="1">
      <alignment horizontal="right"/>
    </xf>
    <xf numFmtId="0" fontId="16" fillId="0" borderId="26" xfId="0" applyFont="1" applyBorder="1"/>
    <xf numFmtId="0" fontId="16" fillId="0" borderId="27" xfId="0" applyFont="1" applyBorder="1"/>
    <xf numFmtId="3" fontId="12" fillId="8" borderId="14" xfId="0" applyNumberFormat="1" applyFont="1" applyFill="1" applyBorder="1" applyAlignment="1">
      <alignment horizontal="right"/>
    </xf>
    <xf numFmtId="0" fontId="21" fillId="0" borderId="11" xfId="0" applyFont="1" applyBorder="1" applyAlignment="1">
      <alignment horizontal="right"/>
    </xf>
    <xf numFmtId="0" fontId="13" fillId="7" borderId="15" xfId="0" applyFont="1" applyFill="1" applyBorder="1" applyAlignment="1">
      <alignment horizontal="right"/>
    </xf>
    <xf numFmtId="165" fontId="0" fillId="0" borderId="0" xfId="0" applyNumberFormat="1"/>
    <xf numFmtId="0" fontId="15" fillId="4" borderId="31" xfId="0" applyFont="1" applyFill="1" applyBorder="1" applyAlignment="1">
      <alignment horizontal="left"/>
    </xf>
    <xf numFmtId="0" fontId="0" fillId="0" borderId="7" xfId="0" applyBorder="1" applyAlignment="1">
      <alignment horizontal="right"/>
    </xf>
    <xf numFmtId="0" fontId="24" fillId="0" borderId="28" xfId="0" applyFont="1" applyBorder="1" applyAlignment="1">
      <alignment horizontal="left" indent="1"/>
    </xf>
    <xf numFmtId="0" fontId="23" fillId="0" borderId="7" xfId="0" applyFont="1" applyBorder="1" applyAlignment="1">
      <alignment horizontal="left"/>
    </xf>
    <xf numFmtId="0" fontId="17" fillId="0" borderId="33" xfId="0" applyFont="1" applyBorder="1" applyAlignment="1">
      <alignment horizontal="right"/>
    </xf>
    <xf numFmtId="3" fontId="0" fillId="0" borderId="13" xfId="0" applyNumberFormat="1" applyBorder="1"/>
    <xf numFmtId="164" fontId="0" fillId="0" borderId="13" xfId="0" applyNumberFormat="1" applyBorder="1"/>
    <xf numFmtId="0" fontId="24" fillId="0" borderId="17" xfId="0" applyFont="1" applyBorder="1" applyAlignment="1">
      <alignment horizontal="left" indent="1"/>
    </xf>
    <xf numFmtId="0" fontId="25" fillId="0" borderId="13" xfId="0" applyFont="1" applyBorder="1"/>
    <xf numFmtId="0" fontId="0" fillId="9" borderId="16" xfId="0" applyFill="1" applyBorder="1" applyAlignment="1">
      <alignment horizontal="right"/>
    </xf>
    <xf numFmtId="3" fontId="0" fillId="9" borderId="0" xfId="0" applyNumberFormat="1" applyFill="1"/>
    <xf numFmtId="3" fontId="0" fillId="9" borderId="13" xfId="0" applyNumberFormat="1" applyFill="1" applyBorder="1"/>
    <xf numFmtId="3" fontId="12" fillId="0" borderId="0" xfId="0" applyNumberFormat="1" applyFont="1" applyAlignment="1">
      <alignment horizontal="right"/>
    </xf>
    <xf numFmtId="0" fontId="22" fillId="0" borderId="19" xfId="0" applyFont="1" applyBorder="1" applyAlignment="1">
      <alignment horizontal="left" indent="1"/>
    </xf>
    <xf numFmtId="0" fontId="11" fillId="0" borderId="0" xfId="0" applyFont="1" applyAlignment="1">
      <alignment horizontal="right"/>
    </xf>
    <xf numFmtId="0" fontId="22" fillId="0" borderId="32" xfId="0" applyFont="1" applyBorder="1" applyAlignment="1">
      <alignment horizontal="left"/>
    </xf>
    <xf numFmtId="0" fontId="16" fillId="6" borderId="34" xfId="0" applyFont="1" applyFill="1" applyBorder="1"/>
    <xf numFmtId="3" fontId="18" fillId="7" borderId="29" xfId="0" applyNumberFormat="1" applyFont="1" applyFill="1" applyBorder="1"/>
    <xf numFmtId="3" fontId="0" fillId="6" borderId="0" xfId="0" applyNumberFormat="1" applyFill="1"/>
    <xf numFmtId="3" fontId="2" fillId="0" borderId="0" xfId="0" applyNumberFormat="1" applyFont="1"/>
    <xf numFmtId="9" fontId="0" fillId="0" borderId="0" xfId="1" applyFont="1" applyFill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/>
    <xf numFmtId="0" fontId="13" fillId="0" borderId="0" xfId="0" applyFont="1" applyAlignment="1">
      <alignment horizontal="right"/>
    </xf>
    <xf numFmtId="3" fontId="0" fillId="9" borderId="16" xfId="0" applyNumberFormat="1" applyFill="1" applyBorder="1" applyAlignment="1">
      <alignment horizontal="right"/>
    </xf>
    <xf numFmtId="3" fontId="0" fillId="0" borderId="0" xfId="1" applyNumberFormat="1" applyFont="1" applyFill="1"/>
    <xf numFmtId="0" fontId="26" fillId="4" borderId="3" xfId="0" applyFont="1" applyFill="1" applyBorder="1" applyAlignment="1">
      <alignment horizontal="left"/>
    </xf>
    <xf numFmtId="0" fontId="27" fillId="4" borderId="3" xfId="0" applyFont="1" applyFill="1" applyBorder="1" applyAlignment="1">
      <alignment horizontal="right"/>
    </xf>
    <xf numFmtId="0" fontId="28" fillId="4" borderId="6" xfId="0" applyFont="1" applyFill="1" applyBorder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35" xfId="0" applyFill="1" applyBorder="1" applyAlignment="1">
      <alignment horizontal="left" indent="1"/>
    </xf>
    <xf numFmtId="4" fontId="12" fillId="4" borderId="35" xfId="0" applyNumberFormat="1" applyFont="1" applyFill="1" applyBorder="1" applyAlignment="1">
      <alignment horizontal="right"/>
    </xf>
    <xf numFmtId="0" fontId="0" fillId="0" borderId="35" xfId="0" applyBorder="1" applyAlignment="1">
      <alignment horizontal="left"/>
    </xf>
    <xf numFmtId="164" fontId="0" fillId="0" borderId="13" xfId="1" applyNumberFormat="1" applyFont="1" applyFill="1" applyBorder="1"/>
    <xf numFmtId="0" fontId="29" fillId="4" borderId="6" xfId="0" applyFont="1" applyFill="1" applyBorder="1" applyAlignment="1">
      <alignment horizontal="left"/>
    </xf>
    <xf numFmtId="0" fontId="13" fillId="0" borderId="12" xfId="0" applyFont="1" applyBorder="1" applyAlignment="1">
      <alignment horizontal="left" wrapText="1" indent="1"/>
    </xf>
    <xf numFmtId="0" fontId="12" fillId="4" borderId="35" xfId="0" applyFont="1" applyFill="1" applyBorder="1" applyAlignment="1">
      <alignment horizontal="left" indent="1"/>
    </xf>
    <xf numFmtId="0" fontId="13" fillId="0" borderId="35" xfId="0" applyFont="1" applyBorder="1" applyAlignment="1">
      <alignment horizontal="right"/>
    </xf>
    <xf numFmtId="0" fontId="13" fillId="0" borderId="38" xfId="0" applyFont="1" applyBorder="1"/>
    <xf numFmtId="0" fontId="2" fillId="4" borderId="35" xfId="0" applyFont="1" applyFill="1" applyBorder="1" applyAlignment="1">
      <alignment horizontal="left"/>
    </xf>
    <xf numFmtId="0" fontId="22" fillId="4" borderId="35" xfId="0" applyFont="1" applyFill="1" applyBorder="1" applyAlignment="1">
      <alignment horizontal="left"/>
    </xf>
    <xf numFmtId="3" fontId="16" fillId="10" borderId="35" xfId="0" applyNumberFormat="1" applyFont="1" applyFill="1" applyBorder="1" applyAlignment="1">
      <alignment horizontal="right"/>
    </xf>
    <xf numFmtId="3" fontId="12" fillId="10" borderId="36" xfId="0" applyNumberFormat="1" applyFont="1" applyFill="1" applyBorder="1" applyAlignment="1">
      <alignment horizontal="right"/>
    </xf>
    <xf numFmtId="3" fontId="12" fillId="10" borderId="35" xfId="0" applyNumberFormat="1" applyFont="1" applyFill="1" applyBorder="1" applyAlignment="1">
      <alignment horizontal="right"/>
    </xf>
    <xf numFmtId="164" fontId="12" fillId="10" borderId="35" xfId="1" applyNumberFormat="1" applyFont="1" applyFill="1" applyBorder="1" applyAlignment="1">
      <alignment horizontal="right"/>
    </xf>
    <xf numFmtId="3" fontId="0" fillId="9" borderId="0" xfId="1" applyNumberFormat="1" applyFont="1" applyFill="1"/>
    <xf numFmtId="0" fontId="0" fillId="0" borderId="0" xfId="0" applyAlignment="1">
      <alignment horizontal="left"/>
    </xf>
    <xf numFmtId="0" fontId="27" fillId="0" borderId="3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0" fillId="4" borderId="6" xfId="0" applyFont="1" applyFill="1" applyBorder="1" applyAlignment="1">
      <alignment horizontal="left"/>
    </xf>
    <xf numFmtId="4" fontId="12" fillId="0" borderId="35" xfId="0" applyNumberFormat="1" applyFont="1" applyBorder="1" applyAlignment="1">
      <alignment horizontal="right"/>
    </xf>
    <xf numFmtId="9" fontId="0" fillId="0" borderId="0" xfId="1" applyFont="1" applyFill="1"/>
    <xf numFmtId="9" fontId="0" fillId="9" borderId="0" xfId="1" applyFont="1" applyFill="1"/>
    <xf numFmtId="0" fontId="12" fillId="10" borderId="35" xfId="0" applyFont="1" applyFill="1" applyBorder="1" applyAlignment="1">
      <alignment horizontal="right" indent="1"/>
    </xf>
    <xf numFmtId="0" fontId="13" fillId="0" borderId="39" xfId="0" applyFont="1" applyBorder="1" applyAlignment="1">
      <alignment horizontal="right"/>
    </xf>
    <xf numFmtId="0" fontId="13" fillId="0" borderId="40" xfId="0" applyFont="1" applyBorder="1"/>
    <xf numFmtId="0" fontId="27" fillId="4" borderId="3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right"/>
    </xf>
    <xf numFmtId="0" fontId="13" fillId="4" borderId="35" xfId="0" applyFont="1" applyFill="1" applyBorder="1" applyAlignment="1">
      <alignment horizontal="right"/>
    </xf>
    <xf numFmtId="0" fontId="13" fillId="4" borderId="38" xfId="0" applyFont="1" applyFill="1" applyBorder="1"/>
    <xf numFmtId="0" fontId="13" fillId="4" borderId="38" xfId="0" applyFont="1" applyFill="1" applyBorder="1" applyAlignment="1">
      <alignment horizontal="right"/>
    </xf>
    <xf numFmtId="0" fontId="31" fillId="4" borderId="41" xfId="0" applyFont="1" applyFill="1" applyBorder="1"/>
    <xf numFmtId="0" fontId="27" fillId="4" borderId="3" xfId="0" applyFont="1" applyFill="1" applyBorder="1" applyAlignment="1">
      <alignment horizontal="right" vertical="center"/>
    </xf>
    <xf numFmtId="0" fontId="0" fillId="9" borderId="0" xfId="0" applyFill="1"/>
    <xf numFmtId="9" fontId="0" fillId="9" borderId="11" xfId="1" applyFont="1" applyFill="1" applyBorder="1" applyAlignment="1">
      <alignment horizontal="right"/>
    </xf>
    <xf numFmtId="0" fontId="22" fillId="0" borderId="0" xfId="0" applyFont="1" applyAlignment="1">
      <alignment horizontal="left"/>
    </xf>
    <xf numFmtId="0" fontId="0" fillId="9" borderId="0" xfId="0" applyFill="1" applyAlignment="1">
      <alignment horizontal="right"/>
    </xf>
    <xf numFmtId="9" fontId="0" fillId="9" borderId="0" xfId="1" applyFont="1" applyFill="1" applyAlignment="1">
      <alignment horizontal="right"/>
    </xf>
    <xf numFmtId="9" fontId="2" fillId="9" borderId="9" xfId="1" applyFont="1" applyFill="1" applyBorder="1" applyAlignment="1">
      <alignment horizontal="right"/>
    </xf>
    <xf numFmtId="9" fontId="0" fillId="9" borderId="0" xfId="0" applyNumberFormat="1" applyFill="1"/>
    <xf numFmtId="9" fontId="1" fillId="9" borderId="9" xfId="1" applyFont="1" applyFill="1" applyBorder="1" applyAlignment="1">
      <alignment horizontal="right"/>
    </xf>
    <xf numFmtId="164" fontId="0" fillId="9" borderId="0" xfId="0" applyNumberFormat="1" applyFill="1" applyAlignment="1">
      <alignment horizontal="right"/>
    </xf>
    <xf numFmtId="3" fontId="1" fillId="9" borderId="9" xfId="1" applyNumberFormat="1" applyFont="1" applyFill="1" applyBorder="1" applyAlignment="1">
      <alignment horizontal="right"/>
    </xf>
    <xf numFmtId="0" fontId="27" fillId="0" borderId="3" xfId="0" applyFont="1" applyBorder="1" applyAlignment="1">
      <alignment vertical="center"/>
    </xf>
    <xf numFmtId="0" fontId="10" fillId="0" borderId="10" xfId="0" applyFont="1" applyBorder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10" fillId="0" borderId="14" xfId="0" applyFont="1" applyBorder="1"/>
    <xf numFmtId="0" fontId="10" fillId="0" borderId="11" xfId="0" applyFont="1" applyBorder="1"/>
    <xf numFmtId="0" fontId="9" fillId="0" borderId="14" xfId="0" applyFont="1" applyBorder="1"/>
    <xf numFmtId="0" fontId="14" fillId="4" borderId="31" xfId="0" applyFont="1" applyFill="1" applyBorder="1" applyAlignment="1">
      <alignment horizontal="left"/>
    </xf>
    <xf numFmtId="0" fontId="10" fillId="0" borderId="17" xfId="0" applyFont="1" applyBorder="1" applyAlignment="1">
      <alignment horizontal="left" indent="1"/>
    </xf>
    <xf numFmtId="0" fontId="10" fillId="0" borderId="14" xfId="0" applyFont="1" applyBorder="1" applyAlignment="1">
      <alignment horizontal="left" indent="2"/>
    </xf>
    <xf numFmtId="0" fontId="10" fillId="0" borderId="8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6" xfId="0" applyFont="1" applyBorder="1"/>
    <xf numFmtId="0" fontId="9" fillId="0" borderId="17" xfId="0" applyFont="1" applyBorder="1"/>
    <xf numFmtId="0" fontId="10" fillId="4" borderId="35" xfId="0" applyFont="1" applyFill="1" applyBorder="1" applyAlignment="1">
      <alignment horizontal="left"/>
    </xf>
    <xf numFmtId="0" fontId="9" fillId="0" borderId="35" xfId="0" applyFont="1" applyBorder="1"/>
    <xf numFmtId="0" fontId="10" fillId="4" borderId="0" xfId="0" applyFont="1" applyFill="1" applyAlignment="1">
      <alignment horizontal="left"/>
    </xf>
    <xf numFmtId="0" fontId="5" fillId="4" borderId="35" xfId="0" applyFont="1" applyFill="1" applyBorder="1" applyAlignment="1">
      <alignment horizontal="left" indent="1"/>
    </xf>
    <xf numFmtId="0" fontId="5" fillId="0" borderId="35" xfId="0" applyFont="1" applyBorder="1" applyAlignment="1">
      <alignment horizontal="left" indent="1"/>
    </xf>
    <xf numFmtId="0" fontId="10" fillId="0" borderId="35" xfId="0" applyFont="1" applyBorder="1" applyAlignment="1">
      <alignment horizontal="left"/>
    </xf>
    <xf numFmtId="0" fontId="5" fillId="0" borderId="0" xfId="0" applyFont="1" applyAlignment="1">
      <alignment horizontal="left" indent="1"/>
    </xf>
    <xf numFmtId="0" fontId="6" fillId="0" borderId="35" xfId="0" applyFont="1" applyBorder="1"/>
    <xf numFmtId="0" fontId="10" fillId="4" borderId="35" xfId="0" applyFont="1" applyFill="1" applyBorder="1" applyAlignment="1">
      <alignment horizontal="left" indent="1"/>
    </xf>
    <xf numFmtId="0" fontId="5" fillId="0" borderId="37" xfId="0" applyFont="1" applyBorder="1"/>
    <xf numFmtId="0" fontId="9" fillId="0" borderId="38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304801</xdr:colOff>
      <xdr:row>3</xdr:row>
      <xdr:rowOff>135646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8622A5-414B-B845-0490-8F35910F2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743200" cy="68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205740</xdr:colOff>
      <xdr:row>3</xdr:row>
      <xdr:rowOff>110059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79FA96-A0F0-4BB7-9F38-1215B1244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4140" cy="6586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20</xdr:col>
      <xdr:colOff>534503</xdr:colOff>
      <xdr:row>52</xdr:row>
      <xdr:rowOff>145490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257F98-1389-6A16-E6C1-65D1DB176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35480"/>
          <a:ext cx="12726503" cy="81922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2735581</xdr:colOff>
      <xdr:row>3</xdr:row>
      <xdr:rowOff>139783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6F50AD-E604-4E19-96DF-C3468B0B8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735580" cy="6884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2799225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F0A54-1989-42D6-8E29-F64140B08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799225" cy="7010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2750820</xdr:colOff>
      <xdr:row>3</xdr:row>
      <xdr:rowOff>140277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988C88-F490-48D8-B0D8-4F248A50E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50820" cy="6889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2773680</xdr:colOff>
      <xdr:row>3</xdr:row>
      <xdr:rowOff>147835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D3BB33-7AAD-4834-B191-7C3F68BF7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773680" cy="696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CF32-8895-4D6F-B1A5-4AC648F58178}">
  <sheetPr>
    <tabColor theme="0" tint="-0.14999847407452621"/>
  </sheetPr>
  <dimension ref="A5:AB14"/>
  <sheetViews>
    <sheetView showGridLines="0" tabSelected="1" workbookViewId="0">
      <selection activeCell="A14" sqref="A14"/>
    </sheetView>
  </sheetViews>
  <sheetFormatPr defaultColWidth="8.88671875" defaultRowHeight="14.4"/>
  <sheetData>
    <row r="5" spans="1:28" ht="15" thickBot="1"/>
    <row r="6" spans="1:28" ht="22.5" customHeight="1" thickBot="1">
      <c r="A6" s="1" t="s">
        <v>0</v>
      </c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/>
    </row>
    <row r="7" spans="1:28" ht="15" thickBot="1"/>
    <row r="8" spans="1:28" ht="15" thickBot="1">
      <c r="A8" s="5" t="s">
        <v>1</v>
      </c>
    </row>
    <row r="9" spans="1:28" ht="15" thickBot="1">
      <c r="A9" s="3" t="s">
        <v>2</v>
      </c>
    </row>
    <row r="10" spans="1:28" ht="15" thickBot="1"/>
    <row r="11" spans="1:28" ht="15" thickBot="1">
      <c r="A11" s="4" t="s">
        <v>3</v>
      </c>
    </row>
    <row r="12" spans="1:28" ht="15" thickBot="1"/>
    <row r="13" spans="1:28" ht="15" thickBot="1">
      <c r="A13" s="3" t="s">
        <v>4</v>
      </c>
    </row>
    <row r="14" spans="1:28" ht="15" thickBot="1">
      <c r="A14" s="6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D9F-149C-4591-8F79-824F126C1986}">
  <dimension ref="A5:AB6"/>
  <sheetViews>
    <sheetView showGridLines="0" workbookViewId="0">
      <selection activeCell="A5" sqref="A5"/>
    </sheetView>
  </sheetViews>
  <sheetFormatPr defaultColWidth="8.88671875" defaultRowHeight="14.4"/>
  <sheetData>
    <row r="5" spans="1:28" ht="15" thickBot="1"/>
    <row r="6" spans="1:28" ht="22.5" customHeight="1" thickBot="1">
      <c r="A6" s="1" t="s">
        <v>6</v>
      </c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8D00-BA13-48FE-BAB4-0EB6E24D13A6}">
  <dimension ref="A5:V27"/>
  <sheetViews>
    <sheetView showGridLines="0" workbookViewId="0">
      <selection activeCell="D26" sqref="D26"/>
    </sheetView>
  </sheetViews>
  <sheetFormatPr defaultColWidth="8.88671875" defaultRowHeight="14.4"/>
  <cols>
    <col min="1" max="1" width="45.44140625" bestFit="1" customWidth="1"/>
    <col min="3" max="3" width="9.5546875" bestFit="1" customWidth="1"/>
    <col min="4" max="4" width="20.33203125" bestFit="1" customWidth="1"/>
  </cols>
  <sheetData>
    <row r="5" spans="1:22" ht="15" thickBot="1"/>
    <row r="6" spans="1:22" ht="22.5" customHeight="1" thickBot="1">
      <c r="A6" s="1" t="s">
        <v>7</v>
      </c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</row>
    <row r="7" spans="1:22" ht="15" thickBot="1">
      <c r="A7" s="7" t="s">
        <v>8</v>
      </c>
      <c r="B7" s="8" t="s">
        <v>9</v>
      </c>
      <c r="C7" s="8">
        <v>2030</v>
      </c>
      <c r="D7" s="39">
        <v>2025</v>
      </c>
    </row>
    <row r="8" spans="1:22" ht="15.6" thickTop="1" thickBot="1">
      <c r="A8" s="12" t="s">
        <v>10</v>
      </c>
      <c r="B8" s="40"/>
      <c r="C8" s="40"/>
      <c r="D8" s="40"/>
      <c r="E8" s="13"/>
    </row>
    <row r="9" spans="1:22" ht="15" thickTop="1">
      <c r="A9" s="140" t="s">
        <v>11</v>
      </c>
      <c r="B9" s="24"/>
      <c r="C9" s="143">
        <v>-0.42</v>
      </c>
      <c r="D9" s="143">
        <v>-0.23</v>
      </c>
      <c r="E9" s="17"/>
    </row>
    <row r="10" spans="1:22">
      <c r="A10" s="149" t="s">
        <v>12</v>
      </c>
      <c r="B10" s="15" t="s">
        <v>13</v>
      </c>
      <c r="C10" s="139" t="s">
        <v>14</v>
      </c>
      <c r="D10" s="139">
        <v>0.39</v>
      </c>
      <c r="E10" s="19"/>
    </row>
    <row r="11" spans="1:22">
      <c r="A11" s="149" t="s">
        <v>15</v>
      </c>
      <c r="B11" s="20" t="s">
        <v>13</v>
      </c>
      <c r="C11" s="139">
        <v>1</v>
      </c>
      <c r="D11" s="139">
        <v>0.91</v>
      </c>
      <c r="E11" s="19"/>
    </row>
    <row r="12" spans="1:22">
      <c r="A12" s="150" t="s">
        <v>16</v>
      </c>
      <c r="B12" s="47" t="s">
        <v>13</v>
      </c>
      <c r="C12" s="142" t="s">
        <v>17</v>
      </c>
      <c r="D12" s="127">
        <v>0.3</v>
      </c>
    </row>
    <row r="13" spans="1:22">
      <c r="A13" s="150" t="s">
        <v>18</v>
      </c>
      <c r="B13" s="47" t="s">
        <v>13</v>
      </c>
      <c r="C13" s="127">
        <v>1</v>
      </c>
      <c r="D13" s="127"/>
    </row>
    <row r="14" spans="1:22">
      <c r="A14" s="150" t="s">
        <v>19</v>
      </c>
      <c r="B14" s="47" t="s">
        <v>20</v>
      </c>
      <c r="C14" s="141" t="s">
        <v>21</v>
      </c>
      <c r="D14" s="141" t="s">
        <v>22</v>
      </c>
    </row>
    <row r="16" spans="1:22">
      <c r="A16" s="140" t="s">
        <v>23</v>
      </c>
      <c r="B16" s="24"/>
      <c r="C16" s="143">
        <v>-0.42</v>
      </c>
      <c r="D16" s="143">
        <v>-0.22</v>
      </c>
    </row>
    <row r="17" spans="1:5">
      <c r="A17" s="151" t="s">
        <v>24</v>
      </c>
      <c r="B17" s="47" t="s">
        <v>13</v>
      </c>
      <c r="C17" s="141" t="s">
        <v>25</v>
      </c>
      <c r="D17" s="144">
        <v>0.4</v>
      </c>
    </row>
    <row r="18" spans="1:5">
      <c r="A18" s="151" t="s">
        <v>26</v>
      </c>
      <c r="B18" s="47" t="s">
        <v>20</v>
      </c>
      <c r="C18" s="138">
        <v>16</v>
      </c>
      <c r="D18" s="138"/>
    </row>
    <row r="19" spans="1:5" ht="15" thickBot="1"/>
    <row r="20" spans="1:5" ht="15" thickBot="1">
      <c r="A20" s="12" t="s">
        <v>27</v>
      </c>
      <c r="B20" s="40"/>
      <c r="C20" s="40"/>
      <c r="D20" s="40"/>
      <c r="E20" s="13"/>
    </row>
    <row r="21" spans="1:5" ht="15" thickTop="1">
      <c r="A21" s="14" t="s">
        <v>28</v>
      </c>
      <c r="B21" s="47" t="s">
        <v>13</v>
      </c>
      <c r="C21" s="145" t="s">
        <v>29</v>
      </c>
      <c r="D21" s="145"/>
      <c r="E21" s="17"/>
    </row>
    <row r="22" spans="1:5">
      <c r="A22" s="14" t="s">
        <v>30</v>
      </c>
      <c r="B22" s="47" t="s">
        <v>13</v>
      </c>
      <c r="C22" s="141" t="s">
        <v>31</v>
      </c>
      <c r="D22" s="146">
        <v>6.8000000000000005E-2</v>
      </c>
    </row>
    <row r="23" spans="1:5">
      <c r="A23" s="14" t="s">
        <v>32</v>
      </c>
      <c r="B23" s="47" t="s">
        <v>13</v>
      </c>
      <c r="C23" s="141" t="s">
        <v>33</v>
      </c>
      <c r="D23" s="141" t="s">
        <v>33</v>
      </c>
    </row>
    <row r="24" spans="1:5" ht="15" thickBot="1"/>
    <row r="25" spans="1:5" ht="15" thickBot="1">
      <c r="A25" s="12" t="s">
        <v>34</v>
      </c>
      <c r="B25" s="40"/>
      <c r="C25" s="40"/>
      <c r="D25" s="40"/>
      <c r="E25" s="13"/>
    </row>
    <row r="26" spans="1:5" ht="15" thickTop="1">
      <c r="A26" s="14" t="s">
        <v>35</v>
      </c>
      <c r="B26" s="47"/>
      <c r="C26" s="147">
        <v>0</v>
      </c>
      <c r="D26" s="145" t="s">
        <v>36</v>
      </c>
      <c r="E26" s="17"/>
    </row>
    <row r="27" spans="1:5">
      <c r="A27" s="14" t="s">
        <v>37</v>
      </c>
      <c r="B27" s="16" t="s">
        <v>13</v>
      </c>
      <c r="C27" s="144">
        <v>1</v>
      </c>
      <c r="D27" s="13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AE66-18CE-4519-80CF-50BEF7F110D9}">
  <dimension ref="A5:V98"/>
  <sheetViews>
    <sheetView showGridLines="0" workbookViewId="0">
      <selection activeCell="A3" sqref="A3"/>
    </sheetView>
  </sheetViews>
  <sheetFormatPr defaultColWidth="8.88671875" defaultRowHeight="14.4"/>
  <cols>
    <col min="1" max="1" width="125.33203125" bestFit="1" customWidth="1"/>
    <col min="2" max="2" width="16.5546875" bestFit="1" customWidth="1"/>
    <col min="3" max="4" width="15.33203125" bestFit="1" customWidth="1"/>
    <col min="5" max="5" width="10.109375" bestFit="1" customWidth="1"/>
  </cols>
  <sheetData>
    <row r="5" spans="1:22" ht="15" thickBot="1"/>
    <row r="6" spans="1:22" ht="22.5" customHeight="1" thickBot="1">
      <c r="A6" s="1" t="s">
        <v>38</v>
      </c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</row>
    <row r="7" spans="1:22" ht="15" thickBot="1">
      <c r="A7" s="7" t="s">
        <v>8</v>
      </c>
      <c r="B7" s="8" t="s">
        <v>9</v>
      </c>
      <c r="C7" s="8">
        <v>2025</v>
      </c>
      <c r="D7" s="39">
        <v>2024</v>
      </c>
      <c r="E7" s="8">
        <v>2023</v>
      </c>
    </row>
    <row r="8" spans="1:22" ht="15.6" thickTop="1" thickBot="1">
      <c r="A8" s="9"/>
      <c r="B8" s="10"/>
      <c r="C8" s="16"/>
      <c r="E8" s="11"/>
    </row>
    <row r="9" spans="1:22" ht="15" thickBot="1">
      <c r="A9" s="12" t="s">
        <v>39</v>
      </c>
      <c r="B9" s="40"/>
      <c r="C9" s="40"/>
      <c r="D9" s="40"/>
      <c r="E9" s="13"/>
    </row>
    <row r="10" spans="1:22" ht="15" thickTop="1">
      <c r="A10" s="14" t="s">
        <v>40</v>
      </c>
      <c r="B10" s="15" t="s">
        <v>41</v>
      </c>
      <c r="C10" s="53">
        <v>0</v>
      </c>
      <c r="D10" s="53">
        <v>0</v>
      </c>
      <c r="E10" s="53"/>
    </row>
    <row r="11" spans="1:22">
      <c r="A11" s="18" t="s">
        <v>42</v>
      </c>
      <c r="B11" s="15" t="s">
        <v>41</v>
      </c>
      <c r="C11" s="54">
        <v>14370.090292632016</v>
      </c>
      <c r="D11" s="54">
        <v>15948.428488450003</v>
      </c>
      <c r="E11" s="54"/>
    </row>
    <row r="12" spans="1:22">
      <c r="A12" s="18" t="s">
        <v>43</v>
      </c>
      <c r="B12" s="20" t="s">
        <v>41</v>
      </c>
      <c r="C12" s="54">
        <v>20544.99159447597</v>
      </c>
      <c r="D12" s="54">
        <v>22909.576089999999</v>
      </c>
      <c r="E12" s="54"/>
    </row>
    <row r="13" spans="1:22">
      <c r="A13" s="21" t="s">
        <v>44</v>
      </c>
      <c r="B13" s="22" t="s">
        <v>41</v>
      </c>
      <c r="C13" s="54">
        <v>0</v>
      </c>
      <c r="D13" s="54">
        <v>0</v>
      </c>
      <c r="E13" s="54"/>
    </row>
    <row r="14" spans="1:22">
      <c r="A14" s="23" t="s">
        <v>45</v>
      </c>
      <c r="B14" s="15" t="s">
        <v>41</v>
      </c>
      <c r="C14" s="54">
        <v>2517.9726902040088</v>
      </c>
      <c r="D14" s="54">
        <v>2291.1085997280052</v>
      </c>
      <c r="E14" s="54"/>
    </row>
    <row r="15" spans="1:22">
      <c r="A15" s="37" t="s">
        <v>46</v>
      </c>
      <c r="B15" s="24" t="s">
        <v>41</v>
      </c>
      <c r="C15" s="55">
        <f>SUM(C10:C14)</f>
        <v>37433.054577311988</v>
      </c>
      <c r="D15" s="55">
        <f t="shared" ref="D15:E15" si="0">SUM(D10:D14)</f>
        <v>41149.113178178006</v>
      </c>
      <c r="E15" s="55">
        <f t="shared" si="0"/>
        <v>0</v>
      </c>
    </row>
    <row r="16" spans="1:22">
      <c r="A16" s="23" t="s">
        <v>47</v>
      </c>
      <c r="B16" s="24" t="s">
        <v>13</v>
      </c>
      <c r="C16" s="34">
        <f>C15/C24</f>
        <v>0.61991154739164378</v>
      </c>
      <c r="D16" s="34">
        <f t="shared" ref="D16:E16" si="1">D15/D24</f>
        <v>0.66104390933485768</v>
      </c>
      <c r="E16" s="34" t="e">
        <f t="shared" si="1"/>
        <v>#DIV/0!</v>
      </c>
    </row>
    <row r="17" spans="1:5">
      <c r="A17" s="37" t="s">
        <v>48</v>
      </c>
      <c r="B17" s="57" t="s">
        <v>41</v>
      </c>
      <c r="C17" s="56">
        <v>4758.8267799259893</v>
      </c>
      <c r="D17" s="56">
        <v>4018.7700491038063</v>
      </c>
      <c r="E17" s="42"/>
    </row>
    <row r="18" spans="1:5">
      <c r="A18" s="18" t="s">
        <v>49</v>
      </c>
      <c r="B18" s="26" t="s">
        <v>13</v>
      </c>
      <c r="C18" s="58">
        <f>C17/C24</f>
        <v>7.880873485277172E-2</v>
      </c>
      <c r="D18" s="58">
        <f t="shared" ref="D18:E18" si="2">D17/D24</f>
        <v>6.4559920221713168E-2</v>
      </c>
      <c r="E18" s="58" t="e">
        <f t="shared" si="2"/>
        <v>#DIV/0!</v>
      </c>
    </row>
    <row r="19" spans="1:5">
      <c r="A19" s="14" t="s">
        <v>50</v>
      </c>
      <c r="B19" s="22" t="s">
        <v>41</v>
      </c>
      <c r="C19" s="42">
        <v>0</v>
      </c>
      <c r="D19" s="42">
        <v>0</v>
      </c>
      <c r="E19" s="42"/>
    </row>
    <row r="20" spans="1:5">
      <c r="A20" s="21" t="s">
        <v>51</v>
      </c>
      <c r="B20" s="22" t="s">
        <v>41</v>
      </c>
      <c r="C20" s="54">
        <v>13946.028566304671</v>
      </c>
      <c r="D20" s="54">
        <v>14239.542126605218</v>
      </c>
      <c r="E20" s="43"/>
    </row>
    <row r="21" spans="1:5">
      <c r="A21" s="14" t="s">
        <v>52</v>
      </c>
      <c r="B21" s="27" t="s">
        <v>41</v>
      </c>
      <c r="C21" s="54">
        <v>4246.5993420393579</v>
      </c>
      <c r="D21" s="54">
        <v>2841.258276799836</v>
      </c>
      <c r="E21" s="43"/>
    </row>
    <row r="22" spans="1:5">
      <c r="A22" s="37" t="s">
        <v>53</v>
      </c>
      <c r="B22" s="28" t="s">
        <v>41</v>
      </c>
      <c r="C22" s="55">
        <f>SUM(C19:C21)</f>
        <v>18192.627908344028</v>
      </c>
      <c r="D22" s="55">
        <f t="shared" ref="D22:E22" si="3">SUM(D19:D21)</f>
        <v>17080.800403405054</v>
      </c>
      <c r="E22" s="59">
        <f t="shared" si="3"/>
        <v>0</v>
      </c>
    </row>
    <row r="23" spans="1:5">
      <c r="A23" s="29" t="s">
        <v>54</v>
      </c>
      <c r="B23" s="30" t="s">
        <v>13</v>
      </c>
      <c r="C23" s="44">
        <f>C22/C24</f>
        <v>0.3012797177555846</v>
      </c>
      <c r="D23" s="44">
        <f t="shared" ref="D23:E23" si="4">D22/D24</f>
        <v>0.27439617044342918</v>
      </c>
      <c r="E23" s="44" t="e">
        <f t="shared" si="4"/>
        <v>#DIV/0!</v>
      </c>
    </row>
    <row r="24" spans="1:5">
      <c r="A24" s="45" t="s">
        <v>55</v>
      </c>
      <c r="B24" s="46"/>
      <c r="C24" s="60">
        <f>SUM(C22,C17,C15)</f>
        <v>60384.509265582004</v>
      </c>
      <c r="D24" s="60">
        <f t="shared" ref="D24:E24" si="5">SUM(D22,D17,D15)</f>
        <v>62248.683630686864</v>
      </c>
      <c r="E24" s="60">
        <f t="shared" si="5"/>
        <v>0</v>
      </c>
    </row>
    <row r="25" spans="1:5">
      <c r="A25" s="37"/>
      <c r="B25" s="35"/>
      <c r="C25" s="35"/>
      <c r="D25" s="35"/>
      <c r="E25" s="35"/>
    </row>
    <row r="26" spans="1:5">
      <c r="A26" s="37" t="s">
        <v>56</v>
      </c>
      <c r="B26" s="22"/>
      <c r="C26" s="16"/>
      <c r="D26" s="38"/>
      <c r="E26" s="17"/>
    </row>
    <row r="27" spans="1:5">
      <c r="A27" s="18" t="s">
        <v>57</v>
      </c>
      <c r="B27" s="20" t="s">
        <v>41</v>
      </c>
      <c r="C27" s="50">
        <v>0</v>
      </c>
      <c r="D27" s="51">
        <v>0</v>
      </c>
      <c r="E27" s="52">
        <v>0</v>
      </c>
    </row>
    <row r="28" spans="1:5">
      <c r="A28" s="18" t="s">
        <v>58</v>
      </c>
      <c r="B28" s="22" t="s">
        <v>41</v>
      </c>
      <c r="C28" s="61">
        <v>4247</v>
      </c>
      <c r="D28" s="51">
        <v>2850</v>
      </c>
      <c r="E28" s="52"/>
    </row>
    <row r="29" spans="1:5">
      <c r="A29" s="18"/>
      <c r="B29" s="47"/>
      <c r="C29" s="16"/>
      <c r="D29" s="38"/>
      <c r="E29" s="19"/>
    </row>
    <row r="30" spans="1:5">
      <c r="A30" s="49" t="s">
        <v>59</v>
      </c>
      <c r="B30" s="31"/>
      <c r="C30" s="16"/>
      <c r="D30" s="38"/>
      <c r="E30" s="19"/>
    </row>
    <row r="31" spans="1:5">
      <c r="A31" s="32" t="s">
        <v>60</v>
      </c>
      <c r="B31" s="31" t="s">
        <v>61</v>
      </c>
      <c r="C31" s="62">
        <f>C24/C32</f>
        <v>12.127838775975498</v>
      </c>
      <c r="D31" s="62">
        <f t="shared" ref="D31:E31" si="6">D24/D32</f>
        <v>11.814136198650003</v>
      </c>
      <c r="E31" s="16" t="e">
        <f t="shared" si="6"/>
        <v>#DIV/0!</v>
      </c>
    </row>
    <row r="32" spans="1:5">
      <c r="A32" s="14" t="s">
        <v>62</v>
      </c>
      <c r="B32" s="16" t="s">
        <v>63</v>
      </c>
      <c r="C32" s="51">
        <v>4979</v>
      </c>
      <c r="D32" s="51">
        <v>5269</v>
      </c>
      <c r="E32" s="48"/>
    </row>
    <row r="33" spans="1:7" ht="15" thickBot="1"/>
    <row r="34" spans="1:7" ht="15" thickBot="1">
      <c r="A34" s="12" t="s">
        <v>64</v>
      </c>
      <c r="B34" s="12"/>
      <c r="C34" s="13"/>
      <c r="D34" s="13"/>
      <c r="E34" s="13"/>
      <c r="F34" s="96"/>
      <c r="G34" s="96"/>
    </row>
    <row r="35" spans="1:7" ht="15" thickTop="1">
      <c r="A35" s="69" t="s">
        <v>65</v>
      </c>
      <c r="B35" s="70"/>
      <c r="C35" s="36"/>
      <c r="D35" s="36"/>
      <c r="E35" s="36"/>
      <c r="F35" s="97"/>
      <c r="G35" s="97"/>
    </row>
    <row r="36" spans="1:7" ht="15.6">
      <c r="A36" s="152" t="s">
        <v>66</v>
      </c>
      <c r="B36" s="63" t="s">
        <v>67</v>
      </c>
      <c r="C36" s="51">
        <v>7082.3941662399993</v>
      </c>
      <c r="D36" s="51">
        <v>7770.8368431599984</v>
      </c>
      <c r="E36" s="51">
        <v>10047.523079319999</v>
      </c>
      <c r="G36" s="47"/>
    </row>
    <row r="37" spans="1:7" ht="15.6">
      <c r="A37" s="153" t="s">
        <v>68</v>
      </c>
      <c r="B37" s="65" t="s">
        <v>67</v>
      </c>
      <c r="C37" s="51">
        <v>3015.7638639700008</v>
      </c>
      <c r="D37" s="51">
        <v>2855.8977038099997</v>
      </c>
      <c r="E37" s="51"/>
      <c r="G37" s="47"/>
    </row>
    <row r="38" spans="1:7" ht="15.6">
      <c r="A38" s="153" t="s">
        <v>69</v>
      </c>
      <c r="B38" s="64" t="s">
        <v>67</v>
      </c>
      <c r="C38" s="51">
        <v>1032.2372610700002</v>
      </c>
      <c r="D38" s="51">
        <v>860.93785187000003</v>
      </c>
      <c r="E38" s="51">
        <v>573.22357164000005</v>
      </c>
      <c r="G38" s="47"/>
    </row>
    <row r="39" spans="1:7">
      <c r="A39" s="49" t="s">
        <v>70</v>
      </c>
      <c r="B39" s="65"/>
      <c r="C39" s="72"/>
      <c r="D39" s="72"/>
      <c r="E39" s="20"/>
      <c r="G39" s="47"/>
    </row>
    <row r="40" spans="1:7" ht="15.6">
      <c r="A40" s="154" t="s">
        <v>71</v>
      </c>
      <c r="B40" s="65" t="s">
        <v>67</v>
      </c>
      <c r="C40" s="51">
        <v>327.35811825000002</v>
      </c>
      <c r="D40" s="51">
        <v>646.22032690999981</v>
      </c>
      <c r="E40" s="51">
        <v>340.23784223000001</v>
      </c>
      <c r="G40" s="47"/>
    </row>
    <row r="41" spans="1:7" ht="15.6">
      <c r="A41" s="154" t="s">
        <v>72</v>
      </c>
      <c r="B41" s="65" t="s">
        <v>67</v>
      </c>
      <c r="C41" s="51">
        <v>11331.87192338</v>
      </c>
      <c r="D41" s="51">
        <v>12683.278306599996</v>
      </c>
      <c r="E41" s="51">
        <v>11927.162118929999</v>
      </c>
      <c r="G41" s="47"/>
    </row>
    <row r="42" spans="1:7" ht="15.6">
      <c r="A42" s="154" t="s">
        <v>73</v>
      </c>
      <c r="B42" s="65" t="s">
        <v>67</v>
      </c>
      <c r="C42" s="51">
        <v>5205.2</v>
      </c>
      <c r="D42" s="51"/>
      <c r="E42" s="51"/>
      <c r="G42" s="47"/>
    </row>
    <row r="43" spans="1:7" ht="15.6">
      <c r="A43" s="154" t="s">
        <v>74</v>
      </c>
      <c r="B43" s="65" t="s">
        <v>67</v>
      </c>
      <c r="C43" s="51">
        <v>8576.3378731399989</v>
      </c>
      <c r="D43" s="51">
        <v>6860.815013200001</v>
      </c>
      <c r="E43" s="51">
        <v>5018.822092710001</v>
      </c>
      <c r="G43" s="47"/>
    </row>
    <row r="44" spans="1:7" ht="15.6">
      <c r="A44" s="154" t="s">
        <v>75</v>
      </c>
      <c r="B44" s="65" t="s">
        <v>67</v>
      </c>
      <c r="C44" s="51">
        <v>250.62270937</v>
      </c>
      <c r="D44" s="51">
        <v>237.40685837000001</v>
      </c>
      <c r="E44" s="51">
        <v>235.64418000000001</v>
      </c>
      <c r="G44" s="47"/>
    </row>
    <row r="45" spans="1:7" ht="15.6">
      <c r="A45" s="154" t="s">
        <v>76</v>
      </c>
      <c r="B45" s="65" t="s">
        <v>67</v>
      </c>
      <c r="C45" s="51">
        <v>1467.0901728099998</v>
      </c>
      <c r="D45" s="51">
        <v>1304.5343678700001</v>
      </c>
      <c r="E45" s="51">
        <v>1193.0809915</v>
      </c>
      <c r="G45" s="47"/>
    </row>
    <row r="46" spans="1:7" ht="15.6">
      <c r="A46" s="154" t="s">
        <v>77</v>
      </c>
      <c r="B46" s="65" t="s">
        <v>67</v>
      </c>
      <c r="C46" s="51">
        <v>6893.3564513599977</v>
      </c>
      <c r="D46" s="51">
        <v>10265.702682069994</v>
      </c>
      <c r="E46" s="51">
        <v>17321.166735280007</v>
      </c>
      <c r="G46" s="47"/>
    </row>
    <row r="47" spans="1:7" ht="15.6">
      <c r="A47" s="154" t="s">
        <v>78</v>
      </c>
      <c r="B47" s="65" t="s">
        <v>67</v>
      </c>
      <c r="C47" s="51">
        <v>1809.9558967899998</v>
      </c>
      <c r="D47" s="51">
        <v>1902.454349560001</v>
      </c>
      <c r="E47" s="51">
        <v>2422.0539166999997</v>
      </c>
      <c r="G47" s="47"/>
    </row>
    <row r="48" spans="1:7" ht="15.6">
      <c r="A48" s="154" t="s">
        <v>79</v>
      </c>
      <c r="B48" s="65" t="s">
        <v>67</v>
      </c>
      <c r="C48" s="51">
        <v>844.27058590000013</v>
      </c>
      <c r="D48" s="51">
        <v>863.4702953200001</v>
      </c>
      <c r="E48" s="51">
        <v>769.34224193999989</v>
      </c>
      <c r="G48" s="47"/>
    </row>
    <row r="49" spans="1:7" ht="15.6">
      <c r="A49" s="154" t="s">
        <v>80</v>
      </c>
      <c r="B49" s="65" t="s">
        <v>67</v>
      </c>
      <c r="C49" s="51">
        <v>1519551.9984232599</v>
      </c>
      <c r="D49" s="51">
        <v>1572430.8358214502</v>
      </c>
      <c r="E49" s="51">
        <v>1687343.8761940193</v>
      </c>
      <c r="G49" s="47"/>
    </row>
    <row r="50" spans="1:7" ht="15.6">
      <c r="A50" s="154" t="s">
        <v>81</v>
      </c>
      <c r="B50" s="65" t="s">
        <v>67</v>
      </c>
      <c r="C50" s="51">
        <v>20551.008180250003</v>
      </c>
      <c r="D50" s="51">
        <v>23704.798060749992</v>
      </c>
      <c r="E50" s="51">
        <v>26799.79811028</v>
      </c>
      <c r="G50" s="47"/>
    </row>
    <row r="51" spans="1:7" ht="15.6">
      <c r="A51" s="154" t="s">
        <v>82</v>
      </c>
      <c r="B51" s="65" t="s">
        <v>67</v>
      </c>
      <c r="C51" s="51">
        <v>2606954.3396269097</v>
      </c>
      <c r="D51" s="51">
        <v>3331552.00985219</v>
      </c>
      <c r="E51" s="51">
        <v>3609915.8378095194</v>
      </c>
      <c r="G51" s="47"/>
    </row>
    <row r="52" spans="1:7" ht="15.6">
      <c r="A52" s="154" t="s">
        <v>83</v>
      </c>
      <c r="B52" s="65" t="s">
        <v>67</v>
      </c>
      <c r="C52" s="51">
        <v>55.957667360000002</v>
      </c>
      <c r="D52" s="51">
        <v>62.600973240000002</v>
      </c>
      <c r="E52" s="51">
        <v>51.805873350000013</v>
      </c>
      <c r="G52" s="47"/>
    </row>
    <row r="53" spans="1:7">
      <c r="A53" s="67" t="s">
        <v>84</v>
      </c>
      <c r="B53" s="68"/>
      <c r="C53" s="25"/>
      <c r="D53" s="66"/>
      <c r="E53" s="66"/>
      <c r="G53" s="87"/>
    </row>
    <row r="54" spans="1:7">
      <c r="A54" s="45" t="s">
        <v>85</v>
      </c>
      <c r="B54" s="73" t="s">
        <v>86</v>
      </c>
      <c r="C54" s="60">
        <f>SUM(C40:C52,C36:C37)</f>
        <v>4193917.5256589898</v>
      </c>
      <c r="D54" s="60">
        <f t="shared" ref="D54:E54" si="7">SUM(D40:D52,D36:D37)</f>
        <v>4973140.8614544999</v>
      </c>
      <c r="E54" s="60">
        <f t="shared" si="7"/>
        <v>5373386.3511857791</v>
      </c>
      <c r="G54" s="47"/>
    </row>
    <row r="55" spans="1:7">
      <c r="A55" s="45" t="s">
        <v>87</v>
      </c>
      <c r="B55" s="73" t="s">
        <v>86</v>
      </c>
      <c r="C55" s="60">
        <f>SUM(C40:C52,C38,C36)</f>
        <v>4191933.9990560897</v>
      </c>
      <c r="D55" s="60">
        <f t="shared" ref="D55:E55" si="8">SUM(D40:D52,D38,D36)</f>
        <v>4971145.9016025607</v>
      </c>
      <c r="E55" s="60">
        <f t="shared" si="8"/>
        <v>5373959.5747574195</v>
      </c>
      <c r="G55" s="47"/>
    </row>
    <row r="57" spans="1:7">
      <c r="A57" t="s">
        <v>88</v>
      </c>
      <c r="B57" s="16" t="s">
        <v>89</v>
      </c>
      <c r="C57" s="74">
        <f>C54/C$32</f>
        <v>842.32125440027914</v>
      </c>
      <c r="D57" s="74">
        <f t="shared" ref="D57:E57" si="9">D54/D$32</f>
        <v>943.84909118513951</v>
      </c>
      <c r="E57" s="74" t="e">
        <f t="shared" si="9"/>
        <v>#DIV/0!</v>
      </c>
    </row>
    <row r="58" spans="1:7">
      <c r="A58" t="s">
        <v>90</v>
      </c>
      <c r="B58" s="16" t="s">
        <v>89</v>
      </c>
      <c r="C58" s="74">
        <f>C55/C$32</f>
        <v>841.92287588995578</v>
      </c>
      <c r="D58" s="74">
        <f t="shared" ref="D58:E58" si="10">D55/D$32</f>
        <v>943.47046908380355</v>
      </c>
      <c r="E58" s="74" t="e">
        <f t="shared" si="10"/>
        <v>#DIV/0!</v>
      </c>
    </row>
    <row r="60" spans="1:7" ht="15" thickBot="1"/>
    <row r="61" spans="1:7" ht="15" thickBot="1">
      <c r="A61" s="12" t="s">
        <v>91</v>
      </c>
      <c r="B61" s="155"/>
      <c r="C61" s="75"/>
      <c r="D61" s="75"/>
      <c r="E61" s="13"/>
      <c r="F61" s="96"/>
    </row>
    <row r="62" spans="1:7" ht="15" thickTop="1">
      <c r="A62" s="91" t="s">
        <v>92</v>
      </c>
      <c r="B62" s="73" t="s">
        <v>93</v>
      </c>
      <c r="C62" s="92">
        <f>SUM(C63:C64)</f>
        <v>2279698.3849999998</v>
      </c>
      <c r="D62" s="92">
        <f t="shared" ref="D62:E62" si="11">SUM(D63:D64)</f>
        <v>2446181.5</v>
      </c>
      <c r="E62" s="92">
        <f t="shared" si="11"/>
        <v>1820623.95</v>
      </c>
      <c r="F62" s="96"/>
    </row>
    <row r="63" spans="1:7">
      <c r="A63" s="45" t="s">
        <v>94</v>
      </c>
      <c r="B63" s="73" t="s">
        <v>93</v>
      </c>
      <c r="C63" s="60">
        <v>711819.5</v>
      </c>
      <c r="D63" s="60">
        <v>514396</v>
      </c>
      <c r="E63" s="60">
        <v>373016.95</v>
      </c>
      <c r="F63" s="98"/>
    </row>
    <row r="64" spans="1:7">
      <c r="A64" s="45" t="s">
        <v>95</v>
      </c>
      <c r="B64" s="73" t="s">
        <v>93</v>
      </c>
      <c r="C64" s="60">
        <v>1567878.885</v>
      </c>
      <c r="D64" s="60">
        <v>1931785.5</v>
      </c>
      <c r="E64" s="60">
        <v>1447607</v>
      </c>
      <c r="F64" s="98"/>
    </row>
    <row r="65" spans="1:6">
      <c r="A65" s="45" t="s">
        <v>96</v>
      </c>
      <c r="B65" s="73" t="s">
        <v>93</v>
      </c>
      <c r="C65" s="93">
        <v>1713419.0079999999</v>
      </c>
      <c r="D65" s="93">
        <v>1792086.6</v>
      </c>
      <c r="E65" s="93">
        <v>1298704.95</v>
      </c>
      <c r="F65" s="98"/>
    </row>
    <row r="66" spans="1:6">
      <c r="A66" s="83" t="s">
        <v>97</v>
      </c>
      <c r="B66" s="15" t="s">
        <v>93</v>
      </c>
      <c r="C66" s="94">
        <f>SUM(C67:C68)</f>
        <v>637536</v>
      </c>
      <c r="D66" s="94">
        <f t="shared" ref="D66:E66" si="12">SUM(D67:D68)</f>
        <v>481707</v>
      </c>
      <c r="E66" s="94">
        <f t="shared" si="12"/>
        <v>339217.95</v>
      </c>
      <c r="F66" s="98"/>
    </row>
    <row r="67" spans="1:6">
      <c r="A67" s="156" t="s">
        <v>98</v>
      </c>
      <c r="B67" s="15" t="s">
        <v>93</v>
      </c>
      <c r="C67" s="51">
        <v>12201</v>
      </c>
      <c r="D67" s="51">
        <v>8960</v>
      </c>
      <c r="E67" s="51">
        <v>139111.95000000001</v>
      </c>
      <c r="F67" s="98"/>
    </row>
    <row r="68" spans="1:6">
      <c r="A68" s="156" t="s">
        <v>99</v>
      </c>
      <c r="B68" s="20" t="s">
        <v>93</v>
      </c>
      <c r="C68" s="51">
        <v>625335</v>
      </c>
      <c r="D68" s="51">
        <v>472747</v>
      </c>
      <c r="E68" s="51">
        <v>200106</v>
      </c>
      <c r="F68" s="98"/>
    </row>
    <row r="69" spans="1:6">
      <c r="A69" s="83" t="s">
        <v>100</v>
      </c>
      <c r="B69" s="20" t="s">
        <v>93</v>
      </c>
      <c r="C69" s="94">
        <f>SUM(C70:C71)</f>
        <v>1075883.0079999999</v>
      </c>
      <c r="D69" s="94">
        <f t="shared" ref="D69" si="13">SUM(D70:D71)</f>
        <v>1310379.6000000001</v>
      </c>
      <c r="E69" s="94">
        <f t="shared" ref="E69" si="14">SUM(E70:E71)</f>
        <v>959458</v>
      </c>
      <c r="F69" s="98"/>
    </row>
    <row r="70" spans="1:6">
      <c r="A70" s="156" t="s">
        <v>98</v>
      </c>
      <c r="B70" s="15" t="s">
        <v>93</v>
      </c>
      <c r="C70" s="51">
        <v>48945</v>
      </c>
      <c r="D70" s="51">
        <v>63055</v>
      </c>
      <c r="E70" s="51">
        <v>334163</v>
      </c>
      <c r="F70" s="98"/>
    </row>
    <row r="71" spans="1:6">
      <c r="A71" s="156" t="s">
        <v>99</v>
      </c>
      <c r="B71" s="20" t="s">
        <v>93</v>
      </c>
      <c r="C71" s="51">
        <v>1026938.008</v>
      </c>
      <c r="D71" s="51">
        <v>1247324.6000000001</v>
      </c>
      <c r="E71" s="51">
        <v>625295</v>
      </c>
      <c r="F71" s="98"/>
    </row>
    <row r="72" spans="1:6">
      <c r="A72" s="45" t="s">
        <v>101</v>
      </c>
      <c r="B72" s="73" t="s">
        <v>93</v>
      </c>
      <c r="C72" s="93">
        <v>566279.37700000009</v>
      </c>
      <c r="D72" s="93">
        <v>654094.9</v>
      </c>
      <c r="E72" s="93">
        <v>521824</v>
      </c>
      <c r="F72" s="98"/>
    </row>
    <row r="73" spans="1:6">
      <c r="A73" s="90" t="s">
        <v>102</v>
      </c>
      <c r="B73" s="15" t="s">
        <v>93</v>
      </c>
      <c r="C73" s="94">
        <f>SUM(C74:C76)</f>
        <v>74283.5</v>
      </c>
      <c r="D73" s="94">
        <f t="shared" ref="D73:E73" si="15">SUM(D74:D76)</f>
        <v>32689</v>
      </c>
      <c r="E73" s="94">
        <f t="shared" si="15"/>
        <v>33799</v>
      </c>
      <c r="F73" s="98"/>
    </row>
    <row r="74" spans="1:6">
      <c r="A74" s="157" t="s">
        <v>103</v>
      </c>
      <c r="B74" s="15" t="s">
        <v>93</v>
      </c>
      <c r="C74" s="51">
        <v>74283.5</v>
      </c>
      <c r="D74" s="51">
        <v>32329</v>
      </c>
      <c r="E74" s="51">
        <v>33799</v>
      </c>
      <c r="F74" s="98"/>
    </row>
    <row r="75" spans="1:6">
      <c r="A75" s="157" t="s">
        <v>104</v>
      </c>
      <c r="B75" s="20" t="s">
        <v>93</v>
      </c>
      <c r="C75" s="51">
        <v>0</v>
      </c>
      <c r="D75" s="51">
        <v>360</v>
      </c>
      <c r="E75" s="51">
        <v>0</v>
      </c>
      <c r="F75" s="98"/>
    </row>
    <row r="76" spans="1:6">
      <c r="A76" s="157" t="s">
        <v>105</v>
      </c>
      <c r="B76" s="20" t="s">
        <v>93</v>
      </c>
      <c r="C76" s="48"/>
      <c r="D76" s="48"/>
      <c r="E76" s="48"/>
      <c r="F76" s="98"/>
    </row>
    <row r="77" spans="1:6">
      <c r="A77" s="90" t="s">
        <v>106</v>
      </c>
      <c r="B77" s="15" t="s">
        <v>93</v>
      </c>
      <c r="C77" s="94">
        <f>SUM(C78:C80)</f>
        <v>491995.87700000004</v>
      </c>
      <c r="D77" s="94">
        <f t="shared" ref="D77:E77" si="16">SUM(D78:D80)</f>
        <v>621405.9</v>
      </c>
      <c r="E77" s="94">
        <f t="shared" si="16"/>
        <v>488025</v>
      </c>
      <c r="F77" s="98"/>
    </row>
    <row r="78" spans="1:6">
      <c r="A78" s="157" t="s">
        <v>103</v>
      </c>
      <c r="B78" s="15" t="s">
        <v>93</v>
      </c>
      <c r="C78" s="51">
        <v>477847.87700000004</v>
      </c>
      <c r="D78" s="51">
        <v>394673.9</v>
      </c>
      <c r="E78" s="51">
        <v>464040</v>
      </c>
      <c r="F78" s="98"/>
    </row>
    <row r="79" spans="1:6">
      <c r="A79" s="157" t="s">
        <v>104</v>
      </c>
      <c r="B79" s="20" t="s">
        <v>93</v>
      </c>
      <c r="C79" s="51">
        <v>14148</v>
      </c>
      <c r="D79" s="51">
        <v>226732</v>
      </c>
      <c r="E79" s="51">
        <v>23985</v>
      </c>
      <c r="F79" s="98"/>
    </row>
    <row r="80" spans="1:6">
      <c r="A80" s="157" t="s">
        <v>105</v>
      </c>
      <c r="B80" s="20" t="s">
        <v>93</v>
      </c>
      <c r="C80" s="52"/>
      <c r="D80" s="51"/>
      <c r="E80" s="71"/>
      <c r="F80" s="98"/>
    </row>
    <row r="81" spans="1:6">
      <c r="C81" s="16"/>
      <c r="D81" s="89"/>
      <c r="E81" s="66"/>
      <c r="F81" s="98"/>
    </row>
    <row r="82" spans="1:6">
      <c r="A82" s="88" t="s">
        <v>107</v>
      </c>
      <c r="B82" s="15" t="s">
        <v>93</v>
      </c>
      <c r="C82" s="16"/>
      <c r="D82" s="89"/>
      <c r="E82" s="66"/>
      <c r="F82" s="98"/>
    </row>
    <row r="83" spans="1:6">
      <c r="A83" s="158" t="s">
        <v>108</v>
      </c>
      <c r="B83" s="15" t="s">
        <v>93</v>
      </c>
      <c r="C83" s="52">
        <v>627000</v>
      </c>
      <c r="D83" s="51">
        <v>574000</v>
      </c>
      <c r="E83" s="71"/>
      <c r="F83" s="98"/>
    </row>
    <row r="84" spans="1:6">
      <c r="A84" s="159" t="s">
        <v>109</v>
      </c>
      <c r="B84" s="11" t="s">
        <v>13</v>
      </c>
      <c r="C84" s="95">
        <f>C83/C62</f>
        <v>0.27503638381530898</v>
      </c>
      <c r="D84" s="95">
        <f>D83/D62</f>
        <v>0.23465143530845933</v>
      </c>
      <c r="E84" s="95">
        <f>E83/E62</f>
        <v>0</v>
      </c>
      <c r="F84" s="98"/>
    </row>
    <row r="85" spans="1:6" ht="15" thickBot="1">
      <c r="A85" s="14"/>
      <c r="B85" s="47"/>
      <c r="C85" s="16"/>
      <c r="D85" s="41"/>
      <c r="E85" s="87"/>
      <c r="F85" s="98"/>
    </row>
    <row r="86" spans="1:6" ht="15" thickBot="1">
      <c r="A86" s="12" t="s">
        <v>110</v>
      </c>
      <c r="B86" s="155"/>
      <c r="C86" s="13"/>
      <c r="D86" s="13"/>
      <c r="E86" s="13"/>
      <c r="F86" s="96"/>
    </row>
    <row r="87" spans="1:6" ht="15" thickTop="1">
      <c r="A87" s="77" t="s">
        <v>111</v>
      </c>
      <c r="B87" s="78"/>
      <c r="C87" s="79"/>
      <c r="D87" s="76"/>
      <c r="F87" s="47"/>
    </row>
    <row r="88" spans="1:6">
      <c r="A88" s="160" t="s">
        <v>112</v>
      </c>
      <c r="B88" s="20" t="s">
        <v>113</v>
      </c>
      <c r="C88" s="99">
        <v>74356706.743000001</v>
      </c>
      <c r="D88" s="85">
        <v>97065187.427399993</v>
      </c>
      <c r="E88" s="86"/>
      <c r="F88" s="98"/>
    </row>
    <row r="89" spans="1:6">
      <c r="A89" s="161" t="s">
        <v>112</v>
      </c>
      <c r="B89" s="20" t="s">
        <v>13</v>
      </c>
      <c r="C89" s="41">
        <f>C88/C90</f>
        <v>1.4935032601651374E-2</v>
      </c>
      <c r="D89" s="41">
        <f>D88/D90</f>
        <v>1.8420170882559386E-2</v>
      </c>
      <c r="E89" s="81" t="e">
        <f>E88/E90</f>
        <v>#DIV/0!</v>
      </c>
      <c r="F89" s="98"/>
    </row>
    <row r="90" spans="1:6">
      <c r="A90" s="161" t="s">
        <v>114</v>
      </c>
      <c r="B90" s="20" t="s">
        <v>113</v>
      </c>
      <c r="C90" s="99">
        <v>4978677229.9899998</v>
      </c>
      <c r="D90" s="85">
        <v>5269505263.8900003</v>
      </c>
      <c r="E90" s="86"/>
      <c r="F90" s="98"/>
    </row>
    <row r="91" spans="1:6">
      <c r="A91" s="82" t="s">
        <v>115</v>
      </c>
      <c r="B91" s="20"/>
      <c r="C91" s="33"/>
      <c r="E91" s="38"/>
      <c r="F91" s="47"/>
    </row>
    <row r="92" spans="1:6">
      <c r="A92" s="160" t="s">
        <v>112</v>
      </c>
      <c r="B92" s="20" t="s">
        <v>113</v>
      </c>
      <c r="C92" s="99">
        <v>-17185830.502389356</v>
      </c>
      <c r="D92" s="85">
        <v>-20022829.846269738</v>
      </c>
      <c r="E92" s="86"/>
      <c r="F92" s="98"/>
    </row>
    <row r="93" spans="1:6">
      <c r="A93" s="161" t="s">
        <v>112</v>
      </c>
      <c r="B93" s="20" t="s">
        <v>13</v>
      </c>
      <c r="C93" s="41">
        <f>C92/C94</f>
        <v>0.21345896826276783</v>
      </c>
      <c r="D93" s="41">
        <f>D92/D94</f>
        <v>0.16044314262018033</v>
      </c>
      <c r="E93" s="81" t="e">
        <f>E92/E94</f>
        <v>#DIV/0!</v>
      </c>
      <c r="F93" s="98"/>
    </row>
    <row r="94" spans="1:6">
      <c r="A94" s="161" t="s">
        <v>114</v>
      </c>
      <c r="B94" s="20" t="s">
        <v>113</v>
      </c>
      <c r="C94" s="99">
        <v>-80511166.348530322</v>
      </c>
      <c r="D94" s="85">
        <v>-124797043.48393443</v>
      </c>
      <c r="E94" s="86"/>
      <c r="F94" s="98"/>
    </row>
    <row r="95" spans="1:6">
      <c r="A95" s="82" t="s">
        <v>116</v>
      </c>
      <c r="B95" s="20"/>
      <c r="C95" s="33"/>
      <c r="E95" s="80"/>
      <c r="F95" s="47"/>
    </row>
    <row r="96" spans="1:6">
      <c r="A96" s="160" t="s">
        <v>112</v>
      </c>
      <c r="B96" s="20" t="s">
        <v>113</v>
      </c>
      <c r="C96" s="84" t="s">
        <v>117</v>
      </c>
      <c r="D96" s="85">
        <v>-853792.79605866084</v>
      </c>
      <c r="E96" s="86"/>
      <c r="F96" s="98"/>
    </row>
    <row r="97" spans="1:6">
      <c r="A97" s="161" t="s">
        <v>112</v>
      </c>
      <c r="B97" s="20" t="s">
        <v>13</v>
      </c>
      <c r="C97" s="41" t="e">
        <f>C96/C98</f>
        <v>#VALUE!</v>
      </c>
      <c r="D97" s="41">
        <f>D96/D98</f>
        <v>5.5584745316251953E-2</v>
      </c>
      <c r="E97" s="81" t="e">
        <f>E96/E98</f>
        <v>#DIV/0!</v>
      </c>
      <c r="F97" s="98"/>
    </row>
    <row r="98" spans="1:6">
      <c r="A98" s="161" t="s">
        <v>114</v>
      </c>
      <c r="B98" s="20" t="s">
        <v>113</v>
      </c>
      <c r="C98" s="84" t="s">
        <v>117</v>
      </c>
      <c r="D98" s="85">
        <v>-15360199.839019999</v>
      </c>
      <c r="E98" s="86"/>
      <c r="F98" s="9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90C9C-CE5B-4190-9CDD-68E5C72FE035}">
  <dimension ref="A5:W56"/>
  <sheetViews>
    <sheetView showGridLines="0" topLeftCell="A2" workbookViewId="0">
      <selection activeCell="E2" sqref="E2"/>
    </sheetView>
  </sheetViews>
  <sheetFormatPr defaultColWidth="8.88671875" defaultRowHeight="14.4"/>
  <cols>
    <col min="1" max="1" width="70.33203125" customWidth="1"/>
    <col min="2" max="2" width="7.33203125" bestFit="1" customWidth="1"/>
    <col min="3" max="3" width="8.33203125" bestFit="1" customWidth="1"/>
    <col min="4" max="4" width="8.109375" bestFit="1" customWidth="1"/>
  </cols>
  <sheetData>
    <row r="5" spans="1:23" ht="15" thickBot="1"/>
    <row r="6" spans="1:23" ht="22.5" customHeight="1" thickBot="1">
      <c r="A6" s="1" t="s">
        <v>118</v>
      </c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5" thickBot="1">
      <c r="A7" s="101" t="s">
        <v>8</v>
      </c>
      <c r="B7" s="102" t="s">
        <v>119</v>
      </c>
      <c r="C7" s="122">
        <v>2025</v>
      </c>
      <c r="D7" s="102">
        <v>2024</v>
      </c>
    </row>
    <row r="8" spans="1:23" ht="15.6" thickTop="1" thickBot="1">
      <c r="A8" s="124" t="s">
        <v>120</v>
      </c>
      <c r="B8" s="13"/>
      <c r="C8" s="13"/>
      <c r="D8" s="13"/>
    </row>
    <row r="9" spans="1:23" ht="15" thickTop="1">
      <c r="A9" s="114" t="s">
        <v>121</v>
      </c>
      <c r="B9" s="115" t="s">
        <v>20</v>
      </c>
      <c r="C9" s="116">
        <v>2945</v>
      </c>
      <c r="D9" s="116">
        <v>2902</v>
      </c>
    </row>
    <row r="10" spans="1:23">
      <c r="A10" s="105" t="s">
        <v>122</v>
      </c>
      <c r="B10" s="162" t="s">
        <v>20</v>
      </c>
      <c r="C10" s="117">
        <v>2376</v>
      </c>
      <c r="D10" s="117">
        <v>2335</v>
      </c>
    </row>
    <row r="11" spans="1:23">
      <c r="A11" s="105" t="s">
        <v>123</v>
      </c>
      <c r="B11" s="162" t="s">
        <v>20</v>
      </c>
      <c r="C11" s="118">
        <v>569</v>
      </c>
      <c r="D11" s="118">
        <v>567</v>
      </c>
    </row>
    <row r="12" spans="1:23">
      <c r="A12" s="114" t="s">
        <v>124</v>
      </c>
      <c r="B12" s="115" t="s">
        <v>20</v>
      </c>
      <c r="C12" s="116">
        <v>2880</v>
      </c>
      <c r="D12" s="116">
        <v>2827</v>
      </c>
    </row>
    <row r="13" spans="1:23">
      <c r="A13" s="105" t="s">
        <v>122</v>
      </c>
      <c r="B13" s="162" t="s">
        <v>20</v>
      </c>
      <c r="C13" s="118">
        <v>2320</v>
      </c>
      <c r="D13" s="118">
        <v>2267</v>
      </c>
    </row>
    <row r="14" spans="1:23">
      <c r="A14" s="105" t="s">
        <v>123</v>
      </c>
      <c r="B14" s="162" t="s">
        <v>20</v>
      </c>
      <c r="C14" s="118">
        <v>560</v>
      </c>
      <c r="D14" s="118">
        <v>560</v>
      </c>
    </row>
    <row r="15" spans="1:23">
      <c r="A15" s="114" t="s">
        <v>125</v>
      </c>
      <c r="B15" s="115" t="s">
        <v>20</v>
      </c>
      <c r="C15" s="116">
        <v>65</v>
      </c>
      <c r="D15" s="116">
        <v>75</v>
      </c>
    </row>
    <row r="16" spans="1:23">
      <c r="A16" s="105" t="s">
        <v>122</v>
      </c>
      <c r="B16" s="162" t="s">
        <v>20</v>
      </c>
      <c r="C16" s="118">
        <v>56</v>
      </c>
      <c r="D16" s="118">
        <v>68</v>
      </c>
    </row>
    <row r="17" spans="1:4">
      <c r="A17" s="105" t="s">
        <v>123</v>
      </c>
      <c r="B17" s="162" t="s">
        <v>20</v>
      </c>
      <c r="C17" s="118">
        <v>9</v>
      </c>
      <c r="D17" s="118">
        <v>7</v>
      </c>
    </row>
    <row r="18" spans="1:4">
      <c r="A18" s="104" t="s">
        <v>126</v>
      </c>
      <c r="B18" s="162" t="s">
        <v>20</v>
      </c>
      <c r="C18" s="118">
        <v>406</v>
      </c>
      <c r="D18" s="118">
        <v>401</v>
      </c>
    </row>
    <row r="19" spans="1:4">
      <c r="A19" s="104" t="s">
        <v>127</v>
      </c>
      <c r="B19" s="163" t="s">
        <v>13</v>
      </c>
      <c r="C19" s="119">
        <v>0.14199999999999999</v>
      </c>
      <c r="D19" s="119">
        <v>0.14499999999999999</v>
      </c>
    </row>
    <row r="20" spans="1:4">
      <c r="A20" s="107" t="s">
        <v>128</v>
      </c>
      <c r="B20" s="162" t="s">
        <v>20</v>
      </c>
      <c r="C20" s="120">
        <v>444</v>
      </c>
      <c r="D20" s="120">
        <v>427</v>
      </c>
    </row>
    <row r="21" spans="1:4" ht="15" thickBot="1">
      <c r="A21" s="121"/>
      <c r="B21" s="164"/>
      <c r="C21" s="100"/>
      <c r="D21" s="100"/>
    </row>
    <row r="22" spans="1:4" ht="15" thickBot="1">
      <c r="A22" s="124" t="s">
        <v>129</v>
      </c>
      <c r="B22" s="109"/>
      <c r="C22" s="75"/>
      <c r="D22" s="13"/>
    </row>
    <row r="23" spans="1:4" ht="15" thickTop="1">
      <c r="A23" s="123" t="s">
        <v>130</v>
      </c>
      <c r="B23" s="162"/>
      <c r="C23" s="38"/>
      <c r="D23" s="106"/>
    </row>
    <row r="24" spans="1:4">
      <c r="A24" s="110" t="s">
        <v>131</v>
      </c>
      <c r="B24" s="162" t="s">
        <v>20</v>
      </c>
      <c r="C24" s="85">
        <v>180</v>
      </c>
      <c r="D24" s="118">
        <v>143</v>
      </c>
    </row>
    <row r="25" spans="1:4">
      <c r="A25" s="110" t="s">
        <v>132</v>
      </c>
      <c r="B25" s="162" t="s">
        <v>20</v>
      </c>
      <c r="C25" s="85">
        <v>48</v>
      </c>
      <c r="D25" s="118">
        <v>38</v>
      </c>
    </row>
    <row r="26" spans="1:4">
      <c r="A26" s="110" t="s">
        <v>133</v>
      </c>
      <c r="B26" s="162" t="s">
        <v>20</v>
      </c>
      <c r="C26" s="85">
        <v>0</v>
      </c>
      <c r="D26" s="85">
        <v>0</v>
      </c>
    </row>
    <row r="27" spans="1:4">
      <c r="A27" s="110" t="s">
        <v>134</v>
      </c>
      <c r="B27" s="162" t="s">
        <v>20</v>
      </c>
      <c r="C27" s="85">
        <v>0</v>
      </c>
      <c r="D27" s="85">
        <v>0</v>
      </c>
    </row>
    <row r="28" spans="1:4">
      <c r="A28" s="123" t="s">
        <v>135</v>
      </c>
      <c r="B28" s="163"/>
      <c r="C28" s="38"/>
      <c r="D28" s="108"/>
    </row>
    <row r="29" spans="1:4">
      <c r="A29" s="110" t="s">
        <v>131</v>
      </c>
      <c r="B29" s="163" t="s">
        <v>13</v>
      </c>
      <c r="C29" s="126">
        <f>C24/C$9</f>
        <v>6.1120543293718167E-2</v>
      </c>
      <c r="D29" s="126">
        <f>D24/D$9</f>
        <v>4.9276361130254999E-2</v>
      </c>
    </row>
    <row r="30" spans="1:4">
      <c r="A30" s="110" t="s">
        <v>132</v>
      </c>
      <c r="B30" s="163" t="s">
        <v>13</v>
      </c>
      <c r="C30" s="126">
        <f t="shared" ref="C30:D30" si="0">C25/C$9</f>
        <v>1.629881154499151E-2</v>
      </c>
      <c r="D30" s="126">
        <f t="shared" si="0"/>
        <v>1.3094417643004824E-2</v>
      </c>
    </row>
    <row r="31" spans="1:4">
      <c r="A31" s="110" t="s">
        <v>133</v>
      </c>
      <c r="B31" s="163" t="s">
        <v>13</v>
      </c>
      <c r="C31" s="126">
        <f t="shared" ref="C31:D31" si="1">C26/C$9</f>
        <v>0</v>
      </c>
      <c r="D31" s="126">
        <f t="shared" si="1"/>
        <v>0</v>
      </c>
    </row>
    <row r="32" spans="1:4">
      <c r="A32" s="110" t="s">
        <v>134</v>
      </c>
      <c r="B32" s="163" t="s">
        <v>13</v>
      </c>
      <c r="C32" s="126">
        <f t="shared" ref="C32:D32" si="2">C27/C$9</f>
        <v>0</v>
      </c>
      <c r="D32" s="126">
        <f t="shared" si="2"/>
        <v>0</v>
      </c>
    </row>
    <row r="33" spans="1:4">
      <c r="A33" s="123" t="s">
        <v>136</v>
      </c>
      <c r="B33" s="163"/>
      <c r="C33" s="38"/>
      <c r="D33" s="125"/>
    </row>
    <row r="34" spans="1:4">
      <c r="A34" s="165" t="s">
        <v>137</v>
      </c>
      <c r="B34" s="162" t="s">
        <v>20</v>
      </c>
      <c r="C34" s="85">
        <v>671</v>
      </c>
      <c r="D34" s="118">
        <v>670</v>
      </c>
    </row>
    <row r="35" spans="1:4">
      <c r="A35" s="165" t="s">
        <v>138</v>
      </c>
      <c r="B35" s="162" t="s">
        <v>20</v>
      </c>
      <c r="C35" s="85">
        <v>1574</v>
      </c>
      <c r="D35" s="118">
        <v>1536</v>
      </c>
    </row>
    <row r="36" spans="1:4">
      <c r="A36" s="165" t="s">
        <v>139</v>
      </c>
      <c r="B36" s="162" t="s">
        <v>20</v>
      </c>
      <c r="C36" s="85">
        <v>700</v>
      </c>
      <c r="D36" s="118">
        <v>696</v>
      </c>
    </row>
    <row r="37" spans="1:4">
      <c r="A37" s="166" t="s">
        <v>136</v>
      </c>
      <c r="B37" s="167"/>
      <c r="C37" s="38"/>
      <c r="D37" s="125"/>
    </row>
    <row r="38" spans="1:4">
      <c r="A38" s="166" t="s">
        <v>137</v>
      </c>
      <c r="B38" s="167" t="s">
        <v>13</v>
      </c>
      <c r="C38" s="126">
        <f t="shared" ref="C38:D40" si="3">C34/C$9</f>
        <v>0.22784380305602717</v>
      </c>
      <c r="D38" s="126">
        <f t="shared" si="3"/>
        <v>0.23087525844245349</v>
      </c>
    </row>
    <row r="39" spans="1:4">
      <c r="A39" s="166" t="s">
        <v>138</v>
      </c>
      <c r="B39" s="167" t="s">
        <v>13</v>
      </c>
      <c r="C39" s="126">
        <f t="shared" si="3"/>
        <v>0.53446519524617997</v>
      </c>
      <c r="D39" s="126">
        <f t="shared" si="3"/>
        <v>0.52929014472777391</v>
      </c>
    </row>
    <row r="40" spans="1:4">
      <c r="A40" s="166" t="s">
        <v>139</v>
      </c>
      <c r="B40" s="167" t="s">
        <v>13</v>
      </c>
      <c r="C40" s="126">
        <f t="shared" si="3"/>
        <v>0.23769100169779286</v>
      </c>
      <c r="D40" s="126">
        <f t="shared" si="3"/>
        <v>0.23983459682977257</v>
      </c>
    </row>
    <row r="41" spans="1:4" ht="15" thickBot="1">
      <c r="A41" s="168"/>
      <c r="B41" s="14"/>
      <c r="C41" s="126"/>
      <c r="D41" s="126"/>
    </row>
    <row r="42" spans="1:4" ht="15" thickBot="1">
      <c r="A42" s="124" t="s">
        <v>140</v>
      </c>
      <c r="B42" s="109"/>
      <c r="C42" s="13"/>
      <c r="D42" s="13"/>
    </row>
    <row r="43" spans="1:4" ht="15" thickTop="1">
      <c r="A43" s="105" t="s">
        <v>141</v>
      </c>
      <c r="B43" s="162" t="s">
        <v>20</v>
      </c>
      <c r="C43" s="127">
        <v>1</v>
      </c>
      <c r="D43" s="127">
        <v>0.99</v>
      </c>
    </row>
    <row r="44" spans="1:4">
      <c r="A44" s="105" t="s">
        <v>142</v>
      </c>
      <c r="B44" s="162" t="s">
        <v>20</v>
      </c>
      <c r="C44" s="85">
        <v>79</v>
      </c>
      <c r="D44" s="118">
        <v>45</v>
      </c>
    </row>
    <row r="45" spans="1:4">
      <c r="A45" s="105" t="s">
        <v>143</v>
      </c>
      <c r="B45" s="162" t="s">
        <v>13</v>
      </c>
      <c r="C45" s="127">
        <v>0.17899999999999999</v>
      </c>
      <c r="D45" s="127">
        <v>0.106</v>
      </c>
    </row>
    <row r="46" spans="1:4">
      <c r="A46" s="105" t="s">
        <v>144</v>
      </c>
      <c r="B46" s="162" t="s">
        <v>20</v>
      </c>
      <c r="C46" s="85">
        <v>973</v>
      </c>
      <c r="D46" s="128">
        <v>1086</v>
      </c>
    </row>
    <row r="47" spans="1:4">
      <c r="A47" s="105" t="s">
        <v>145</v>
      </c>
      <c r="B47" s="162" t="s">
        <v>20</v>
      </c>
      <c r="C47" s="85">
        <v>0</v>
      </c>
      <c r="D47" s="118">
        <v>0</v>
      </c>
    </row>
    <row r="48" spans="1:4">
      <c r="A48" s="105" t="s">
        <v>146</v>
      </c>
      <c r="B48" s="162" t="s">
        <v>20</v>
      </c>
      <c r="C48" s="85">
        <v>0</v>
      </c>
      <c r="D48" s="118">
        <v>2</v>
      </c>
    </row>
    <row r="49" spans="1:4" ht="15" thickBot="1">
      <c r="A49" s="169"/>
      <c r="B49" s="170"/>
      <c r="C49" s="111"/>
      <c r="D49" s="111"/>
    </row>
    <row r="50" spans="1:4" ht="15" thickBot="1">
      <c r="A50" s="124" t="s">
        <v>147</v>
      </c>
      <c r="B50" s="109"/>
      <c r="C50" s="13"/>
      <c r="D50" s="13"/>
    </row>
    <row r="51" spans="1:4" ht="15" thickTop="1">
      <c r="A51" s="105" t="s">
        <v>148</v>
      </c>
      <c r="B51" s="162" t="s">
        <v>20</v>
      </c>
      <c r="C51" s="85">
        <v>13</v>
      </c>
      <c r="D51" s="118">
        <v>5</v>
      </c>
    </row>
    <row r="52" spans="1:4">
      <c r="A52" s="105" t="s">
        <v>149</v>
      </c>
      <c r="B52" s="163" t="s">
        <v>113</v>
      </c>
      <c r="C52" s="85">
        <v>0</v>
      </c>
      <c r="D52" s="118">
        <v>0</v>
      </c>
    </row>
    <row r="53" spans="1:4">
      <c r="A53" s="105" t="s">
        <v>150</v>
      </c>
      <c r="B53" s="162" t="s">
        <v>20</v>
      </c>
      <c r="C53" s="85">
        <v>3</v>
      </c>
      <c r="D53" s="118">
        <v>5</v>
      </c>
    </row>
    <row r="54" spans="1:4" ht="15" thickBot="1">
      <c r="A54" s="105" t="s">
        <v>151</v>
      </c>
      <c r="B54" s="163" t="s">
        <v>113</v>
      </c>
      <c r="C54" s="85">
        <v>0</v>
      </c>
      <c r="D54" s="118">
        <v>0</v>
      </c>
    </row>
    <row r="55" spans="1:4" ht="15" thickBot="1">
      <c r="A55" s="103"/>
      <c r="B55" s="109"/>
      <c r="C55" s="13"/>
      <c r="D55" s="13"/>
    </row>
    <row r="56" spans="1:4" ht="15" thickTop="1">
      <c r="A56" s="171"/>
      <c r="B56" s="172"/>
      <c r="C56" s="113"/>
      <c r="D56" s="11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D938-D135-4801-A65F-091E4D2C8EB2}">
  <dimension ref="A5:X17"/>
  <sheetViews>
    <sheetView showGridLines="0" workbookViewId="0">
      <selection activeCell="E1" sqref="E1"/>
    </sheetView>
  </sheetViews>
  <sheetFormatPr defaultColWidth="8.88671875" defaultRowHeight="14.4"/>
  <cols>
    <col min="1" max="1" width="92.88671875" bestFit="1" customWidth="1"/>
    <col min="2" max="2" width="15.6640625" bestFit="1" customWidth="1"/>
  </cols>
  <sheetData>
    <row r="5" spans="1:24" ht="15" thickBot="1"/>
    <row r="6" spans="1:24" ht="22.5" customHeight="1" thickBot="1">
      <c r="A6" s="1" t="s">
        <v>152</v>
      </c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3"/>
    </row>
    <row r="7" spans="1:24" ht="15" thickBot="1">
      <c r="A7" s="136"/>
      <c r="B7" s="129"/>
      <c r="C7" s="130"/>
      <c r="D7" s="130"/>
    </row>
    <row r="8" spans="1:24" ht="15" thickBot="1">
      <c r="A8" s="131" t="s">
        <v>8</v>
      </c>
      <c r="B8" s="137" t="s">
        <v>119</v>
      </c>
      <c r="C8" s="148">
        <v>2025</v>
      </c>
      <c r="D8" s="148">
        <v>2024</v>
      </c>
    </row>
    <row r="9" spans="1:24" ht="15.6" thickTop="1" thickBot="1">
      <c r="A9" s="13" t="s">
        <v>153</v>
      </c>
      <c r="B9" s="132"/>
      <c r="C9" s="13"/>
      <c r="D9" s="40"/>
    </row>
    <row r="10" spans="1:24" ht="15" thickTop="1">
      <c r="A10" t="s">
        <v>154</v>
      </c>
      <c r="B10" s="133" t="s">
        <v>20</v>
      </c>
      <c r="C10" s="85">
        <v>0</v>
      </c>
      <c r="D10" s="85">
        <v>0</v>
      </c>
    </row>
    <row r="11" spans="1:24">
      <c r="A11" t="s">
        <v>155</v>
      </c>
      <c r="B11" s="112" t="s">
        <v>113</v>
      </c>
      <c r="C11" s="85">
        <v>0</v>
      </c>
      <c r="D11" s="85">
        <v>0</v>
      </c>
    </row>
    <row r="12" spans="1:24" ht="15" thickBot="1">
      <c r="B12" s="98"/>
      <c r="C12" s="38"/>
      <c r="D12" s="38"/>
    </row>
    <row r="13" spans="1:24" ht="15" thickBot="1">
      <c r="A13" s="13" t="s">
        <v>156</v>
      </c>
      <c r="B13" s="132"/>
      <c r="C13" s="13"/>
      <c r="D13" s="40"/>
    </row>
    <row r="14" spans="1:24" ht="15" thickTop="1">
      <c r="A14" t="s">
        <v>157</v>
      </c>
      <c r="B14" s="133" t="s">
        <v>20</v>
      </c>
      <c r="C14" s="85">
        <v>159</v>
      </c>
      <c r="D14" s="85">
        <v>158</v>
      </c>
    </row>
    <row r="15" spans="1:24" ht="15" thickBot="1">
      <c r="A15" t="s">
        <v>158</v>
      </c>
      <c r="B15" s="133" t="s">
        <v>20</v>
      </c>
      <c r="C15" s="85">
        <v>90</v>
      </c>
      <c r="D15" s="85">
        <v>93</v>
      </c>
    </row>
    <row r="16" spans="1:24" ht="15" thickBot="1">
      <c r="A16" s="13"/>
      <c r="B16" s="13"/>
      <c r="C16" s="75"/>
      <c r="D16" s="13"/>
    </row>
    <row r="17" spans="1:4" ht="15" thickTop="1">
      <c r="A17" s="134"/>
      <c r="B17" s="135"/>
      <c r="C17" s="134"/>
      <c r="D17" s="13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f68e63-73a2-474a-9f44-60b7ff6bbb5f">
      <Terms xmlns="http://schemas.microsoft.com/office/infopath/2007/PartnerControls"/>
    </lcf76f155ced4ddcb4097134ff3c332f>
    <TaxCatchAll xmlns="dec48ee9-180b-49a6-945c-b598391a7f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C96070BA3B4643B68A566DC96BAA77" ma:contentTypeVersion="15" ma:contentTypeDescription="Crée un document." ma:contentTypeScope="" ma:versionID="3cc4cb8e2b723a17aed1edf685c6ee39">
  <xsd:schema xmlns:xsd="http://www.w3.org/2001/XMLSchema" xmlns:xs="http://www.w3.org/2001/XMLSchema" xmlns:p="http://schemas.microsoft.com/office/2006/metadata/properties" xmlns:ns2="41f68e63-73a2-474a-9f44-60b7ff6bbb5f" xmlns:ns3="dec48ee9-180b-49a6-945c-b598391a7f53" targetNamespace="http://schemas.microsoft.com/office/2006/metadata/properties" ma:root="true" ma:fieldsID="7b6f0d1d9e07c55d8c21c3e45f1ada76" ns2:_="" ns3:_="">
    <xsd:import namespace="41f68e63-73a2-474a-9f44-60b7ff6bbb5f"/>
    <xsd:import namespace="dec48ee9-180b-49a6-945c-b598391a7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68e63-73a2-474a-9f44-60b7ff6bb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aef40274-70d7-40c7-b10a-afba8fa640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48ee9-180b-49a6-945c-b598391a7f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95c31cf-a30c-4c19-8a34-5befa476f4f7}" ma:internalName="TaxCatchAll" ma:showField="CatchAllData" ma:web="dec48ee9-180b-49a6-945c-b598391a7f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99FDB6-6494-4FC6-9449-E695839581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075613-B5FA-42AB-8A2C-7C3E84F3F69D}">
  <ds:schemaRefs>
    <ds:schemaRef ds:uri="http://purl.org/dc/terms/"/>
    <ds:schemaRef ds:uri="http://purl.org/dc/dcmitype/"/>
    <ds:schemaRef ds:uri="http://schemas.microsoft.com/office/2006/documentManagement/types"/>
    <ds:schemaRef ds:uri="dec48ee9-180b-49a6-945c-b598391a7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1f68e63-73a2-474a-9f44-60b7ff6bbb5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6896638-17C6-4C42-B67E-A14081707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68e63-73a2-474a-9f44-60b7ff6bbb5f"/>
    <ds:schemaRef ds:uri="dec48ee9-180b-49a6-945c-b598391a7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Introduction</vt:lpstr>
      <vt:lpstr>Audit Opinion</vt:lpstr>
      <vt:lpstr>Targets</vt:lpstr>
      <vt:lpstr>Environmental Data</vt:lpstr>
      <vt:lpstr>Social Data</vt:lpstr>
      <vt:lpstr>Governance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MATHOT Mathieu</dc:creator>
  <cp:keywords/>
  <dc:description/>
  <cp:lastModifiedBy>VANDEPOPELIERE Catherine</cp:lastModifiedBy>
  <cp:revision/>
  <dcterms:created xsi:type="dcterms:W3CDTF">2026-07-02T12:01:07Z</dcterms:created>
  <dcterms:modified xsi:type="dcterms:W3CDTF">2026-10-26T10:58:09Z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0x01010023C96070BA3B4643B68A566DC96BAA77</vt:lpwstr>
  </property>
</Properties>
</file>